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lvo365-my.sharepoint.com/personal/lmorales_lasvegasnevada_gov/Documents/Docs/Temp/"/>
    </mc:Choice>
  </mc:AlternateContent>
  <xr:revisionPtr revIDLastSave="42" documentId="8_{F0CD3A64-AAD5-46FA-A294-35206F5DD31C}" xr6:coauthVersionLast="47" xr6:coauthVersionMax="47" xr10:uidLastSave="{41FAE07B-54E2-45C9-95D9-F5BE130EE3FF}"/>
  <bookViews>
    <workbookView xWindow="-120" yWindow="-120" windowWidth="38640" windowHeight="21120" xr2:uid="{00000000-000D-0000-FFFF-FFFF00000000}"/>
  </bookViews>
  <sheets>
    <sheet name="COVER" sheetId="3" r:id="rId1"/>
    <sheet name="SEWER" sheetId="6" r:id="rId2"/>
    <sheet name="WATER" sheetId="7" r:id="rId3"/>
    <sheet name="ROADWAY" sheetId="8" r:id="rId4"/>
    <sheet name="TRAFFIC" sheetId="10" r:id="rId5"/>
    <sheet name="DRAINAGE" sheetId="9" r:id="rId6"/>
    <sheet name="DRAINAGE (Cont)" sheetId="11" r:id="rId7"/>
    <sheet name="DRY UTILITIES AND OTHER" sheetId="12" r:id="rId8"/>
  </sheets>
  <definedNames>
    <definedName name="_xlnm.Print_Area" localSheetId="0">COVER!$A$1:$F$66</definedName>
    <definedName name="_xlnm.Print_Area" localSheetId="5">DRAINAGE!$A$1:$H$76</definedName>
    <definedName name="_xlnm.Print_Area" localSheetId="6">'DRAINAGE (Cont)'!$A$1:$H$73</definedName>
    <definedName name="_xlnm.Print_Area" localSheetId="7">'DRY UTILITIES AND OTHER'!$A$1:$H$73</definedName>
    <definedName name="_xlnm.Print_Area" localSheetId="3">ROADWAY!$A$1:$H$54</definedName>
    <definedName name="_xlnm.Print_Area" localSheetId="1">SEWER!$A$1:$H$53</definedName>
    <definedName name="_xlnm.Print_Area" localSheetId="4">TRAFFIC!$A$1:$H$38</definedName>
    <definedName name="_xlnm.Print_Area" localSheetId="2">WATER!$A$1:$H$47</definedName>
    <definedName name="_xlnm.Print_Titles" localSheetId="5">DRAINAGE!$2:$2</definedName>
    <definedName name="_xlnm.Print_Titles" localSheetId="6">'DRAINAGE (Cont)'!$2:$2</definedName>
    <definedName name="_xlnm.Print_Titles" localSheetId="7">'DRY UTILITIES AND OTHER'!$2:$2</definedName>
    <definedName name="_xlnm.Print_Titles" localSheetId="3">ROADWAY!$2:$2</definedName>
    <definedName name="_xlnm.Print_Titles" localSheetId="1">SEWER!$2:$2</definedName>
    <definedName name="_xlnm.Print_Titles" localSheetId="4">TRAFFIC!$2:$2</definedName>
    <definedName name="_xlnm.Print_Titles" localSheetId="2">WATER!$2:$2</definedName>
    <definedName name="Z_7B4E935A_4CBD_4844_A045_D2B02B9A2E64_.wvu.Cols" localSheetId="0" hidden="1">COVER!#REF!</definedName>
    <definedName name="Z_7B4E935A_4CBD_4844_A045_D2B02B9A2E64_.wvu.Cols" localSheetId="5" hidden="1">DRAINAGE!#REF!,DRAINAGE!#REF!</definedName>
    <definedName name="Z_7B4E935A_4CBD_4844_A045_D2B02B9A2E64_.wvu.Cols" localSheetId="6" hidden="1">'DRAINAGE (Cont)'!#REF!,'DRAINAGE (Cont)'!#REF!</definedName>
    <definedName name="Z_7B4E935A_4CBD_4844_A045_D2B02B9A2E64_.wvu.Cols" localSheetId="7" hidden="1">'DRY UTILITIES AND OTHER'!#REF!,'DRY UTILITIES AND OTHER'!#REF!</definedName>
    <definedName name="Z_7B4E935A_4CBD_4844_A045_D2B02B9A2E64_.wvu.Cols" localSheetId="3" hidden="1">ROADWAY!#REF!,ROADWAY!#REF!</definedName>
    <definedName name="Z_7B4E935A_4CBD_4844_A045_D2B02B9A2E64_.wvu.Cols" localSheetId="1" hidden="1">SEWER!#REF!,SEWER!#REF!</definedName>
    <definedName name="Z_7B4E935A_4CBD_4844_A045_D2B02B9A2E64_.wvu.Cols" localSheetId="4" hidden="1">TRAFFIC!#REF!,TRAFFIC!#REF!</definedName>
    <definedName name="Z_7B4E935A_4CBD_4844_A045_D2B02B9A2E64_.wvu.Cols" localSheetId="2" hidden="1">WATER!#REF!,WATER!#REF!</definedName>
    <definedName name="Z_7B4E935A_4CBD_4844_A045_D2B02B9A2E64_.wvu.PrintArea" localSheetId="5" hidden="1">DRAINAGE!$2:$2</definedName>
    <definedName name="Z_7B4E935A_4CBD_4844_A045_D2B02B9A2E64_.wvu.PrintArea" localSheetId="6" hidden="1">'DRAINAGE (Cont)'!$2:$2</definedName>
    <definedName name="Z_7B4E935A_4CBD_4844_A045_D2B02B9A2E64_.wvu.PrintArea" localSheetId="7" hidden="1">'DRY UTILITIES AND OTHER'!$2:$2</definedName>
    <definedName name="Z_7B4E935A_4CBD_4844_A045_D2B02B9A2E64_.wvu.PrintArea" localSheetId="3" hidden="1">ROADWAY!$2:$2</definedName>
    <definedName name="Z_7B4E935A_4CBD_4844_A045_D2B02B9A2E64_.wvu.PrintArea" localSheetId="1" hidden="1">SEWER!$2:$2</definedName>
    <definedName name="Z_7B4E935A_4CBD_4844_A045_D2B02B9A2E64_.wvu.PrintArea" localSheetId="4" hidden="1">TRAFFIC!$2:$2</definedName>
    <definedName name="Z_7B4E935A_4CBD_4844_A045_D2B02B9A2E64_.wvu.PrintArea" localSheetId="2" hidden="1">WATER!$2:$2</definedName>
    <definedName name="Z_D6C59D4E_42EC_4582_8513_DBCCC07FDBB4_.wvu.Cols" localSheetId="0" hidden="1">COVER!#REF!</definedName>
    <definedName name="Z_D6C59D4E_42EC_4582_8513_DBCCC07FDBB4_.wvu.Cols" localSheetId="5" hidden="1">DRAINAGE!#REF!,DRAINAGE!#REF!</definedName>
    <definedName name="Z_D6C59D4E_42EC_4582_8513_DBCCC07FDBB4_.wvu.Cols" localSheetId="6" hidden="1">'DRAINAGE (Cont)'!#REF!,'DRAINAGE (Cont)'!#REF!</definedName>
    <definedName name="Z_D6C59D4E_42EC_4582_8513_DBCCC07FDBB4_.wvu.Cols" localSheetId="7" hidden="1">'DRY UTILITIES AND OTHER'!#REF!,'DRY UTILITIES AND OTHER'!#REF!</definedName>
    <definedName name="Z_D6C59D4E_42EC_4582_8513_DBCCC07FDBB4_.wvu.Cols" localSheetId="3" hidden="1">ROADWAY!#REF!,ROADWAY!#REF!</definedName>
    <definedName name="Z_D6C59D4E_42EC_4582_8513_DBCCC07FDBB4_.wvu.Cols" localSheetId="1" hidden="1">SEWER!#REF!,SEWER!#REF!</definedName>
    <definedName name="Z_D6C59D4E_42EC_4582_8513_DBCCC07FDBB4_.wvu.Cols" localSheetId="4" hidden="1">TRAFFIC!#REF!,TRAFFIC!#REF!</definedName>
    <definedName name="Z_D6C59D4E_42EC_4582_8513_DBCCC07FDBB4_.wvu.Cols" localSheetId="2" hidden="1">WATER!#REF!,WATER!#REF!</definedName>
    <definedName name="Z_D6C59D4E_42EC_4582_8513_DBCCC07FDBB4_.wvu.PrintArea" localSheetId="5" hidden="1">DRAINAGE!$A$2:$H$75</definedName>
    <definedName name="Z_D6C59D4E_42EC_4582_8513_DBCCC07FDBB4_.wvu.PrintArea" localSheetId="6" hidden="1">'DRAINAGE (Cont)'!$A$2:$H$70</definedName>
    <definedName name="Z_D6C59D4E_42EC_4582_8513_DBCCC07FDBB4_.wvu.PrintArea" localSheetId="7" hidden="1">'DRY UTILITIES AND OTHER'!$A$2:$H$74</definedName>
    <definedName name="Z_D6C59D4E_42EC_4582_8513_DBCCC07FDBB4_.wvu.PrintArea" localSheetId="3" hidden="1">ROADWAY!$A$2:$H$54</definedName>
    <definedName name="Z_D6C59D4E_42EC_4582_8513_DBCCC07FDBB4_.wvu.PrintArea" localSheetId="1" hidden="1">SEWER!$A$2:$H$53</definedName>
    <definedName name="Z_D6C59D4E_42EC_4582_8513_DBCCC07FDBB4_.wvu.PrintArea" localSheetId="4" hidden="1">TRAFFIC!$A$2:$H$38</definedName>
    <definedName name="Z_D6C59D4E_42EC_4582_8513_DBCCC07FDBB4_.wvu.PrintArea" localSheetId="2" hidden="1">WATER!$A$2:$H$46</definedName>
    <definedName name="Z_EBB62AD6_EA04_4020_9A4C_1AC0FA69CF32_.wvu.Cols" localSheetId="0" hidden="1">COVER!#REF!</definedName>
    <definedName name="Z_EBB62AD6_EA04_4020_9A4C_1AC0FA69CF32_.wvu.Cols" localSheetId="5" hidden="1">DRAINAGE!#REF!,DRAINAGE!#REF!</definedName>
    <definedName name="Z_EBB62AD6_EA04_4020_9A4C_1AC0FA69CF32_.wvu.Cols" localSheetId="6" hidden="1">'DRAINAGE (Cont)'!#REF!,'DRAINAGE (Cont)'!#REF!</definedName>
    <definedName name="Z_EBB62AD6_EA04_4020_9A4C_1AC0FA69CF32_.wvu.Cols" localSheetId="7" hidden="1">'DRY UTILITIES AND OTHER'!#REF!,'DRY UTILITIES AND OTHER'!#REF!</definedName>
    <definedName name="Z_EBB62AD6_EA04_4020_9A4C_1AC0FA69CF32_.wvu.Cols" localSheetId="3" hidden="1">ROADWAY!#REF!,ROADWAY!#REF!</definedName>
    <definedName name="Z_EBB62AD6_EA04_4020_9A4C_1AC0FA69CF32_.wvu.Cols" localSheetId="1" hidden="1">SEWER!#REF!,SEWER!#REF!</definedName>
    <definedName name="Z_EBB62AD6_EA04_4020_9A4C_1AC0FA69CF32_.wvu.Cols" localSheetId="4" hidden="1">TRAFFIC!#REF!,TRAFFIC!#REF!</definedName>
    <definedName name="Z_EBB62AD6_EA04_4020_9A4C_1AC0FA69CF32_.wvu.Cols" localSheetId="2" hidden="1">WATER!#REF!,WATER!#REF!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6" l="1"/>
  <c r="G5" i="11"/>
  <c r="H6" i="10" l="1"/>
  <c r="G6" i="10"/>
  <c r="G36" i="8" l="1"/>
  <c r="H36" i="8"/>
  <c r="G37" i="8"/>
  <c r="H37" i="8"/>
  <c r="G38" i="8"/>
  <c r="H38" i="8"/>
  <c r="H35" i="8"/>
  <c r="G35" i="8"/>
  <c r="G40" i="6" l="1"/>
  <c r="H40" i="6"/>
  <c r="G40" i="7"/>
  <c r="H40" i="7"/>
  <c r="G37" i="10"/>
  <c r="H37" i="10"/>
  <c r="G71" i="11"/>
  <c r="H71" i="11"/>
  <c r="G72" i="11"/>
  <c r="H72" i="11"/>
  <c r="G39" i="7"/>
  <c r="H39" i="7"/>
  <c r="H72" i="12" l="1"/>
  <c r="G72" i="12"/>
  <c r="H71" i="12"/>
  <c r="G71" i="12"/>
  <c r="H70" i="12"/>
  <c r="G70" i="12"/>
  <c r="H69" i="12"/>
  <c r="G69" i="12"/>
  <c r="H68" i="12"/>
  <c r="G68" i="12"/>
  <c r="H67" i="12"/>
  <c r="G67" i="12"/>
  <c r="H66" i="12"/>
  <c r="G66" i="12"/>
  <c r="H65" i="12"/>
  <c r="G65" i="12"/>
  <c r="H64" i="12"/>
  <c r="G64" i="12"/>
  <c r="H63" i="12"/>
  <c r="G63" i="12"/>
  <c r="H62" i="12"/>
  <c r="G62" i="12"/>
  <c r="H61" i="12"/>
  <c r="G61" i="12"/>
  <c r="H60" i="12"/>
  <c r="G60" i="12"/>
  <c r="H59" i="12"/>
  <c r="G59" i="12"/>
  <c r="H58" i="12"/>
  <c r="G58" i="12"/>
  <c r="H57" i="12"/>
  <c r="G57" i="12"/>
  <c r="H56" i="12"/>
  <c r="G56" i="12"/>
  <c r="H55" i="12"/>
  <c r="G55" i="12"/>
  <c r="H54" i="12"/>
  <c r="G54" i="12"/>
  <c r="H53" i="12"/>
  <c r="G53" i="12"/>
  <c r="H52" i="12"/>
  <c r="G52" i="12"/>
  <c r="H51" i="12"/>
  <c r="G51" i="12"/>
  <c r="H50" i="12"/>
  <c r="G50" i="12"/>
  <c r="H49" i="12"/>
  <c r="G49" i="12"/>
  <c r="H48" i="12"/>
  <c r="G48" i="12"/>
  <c r="H47" i="12"/>
  <c r="G47" i="12"/>
  <c r="H46" i="12"/>
  <c r="G46" i="12"/>
  <c r="H45" i="12"/>
  <c r="G45" i="12"/>
  <c r="H44" i="12"/>
  <c r="G44" i="12"/>
  <c r="H43" i="12"/>
  <c r="G43" i="12"/>
  <c r="H42" i="12"/>
  <c r="G42" i="12"/>
  <c r="H41" i="12"/>
  <c r="G41" i="12"/>
  <c r="H40" i="12"/>
  <c r="G40" i="12"/>
  <c r="H39" i="12"/>
  <c r="G39" i="12"/>
  <c r="H38" i="12"/>
  <c r="G38" i="12"/>
  <c r="H37" i="12"/>
  <c r="G37" i="12"/>
  <c r="H36" i="12"/>
  <c r="G36" i="12"/>
  <c r="H35" i="12"/>
  <c r="G35" i="12"/>
  <c r="H34" i="12"/>
  <c r="G34" i="12"/>
  <c r="H33" i="12"/>
  <c r="G33" i="12"/>
  <c r="H32" i="12"/>
  <c r="G32" i="12"/>
  <c r="H31" i="12"/>
  <c r="G31" i="12"/>
  <c r="H30" i="12"/>
  <c r="G30" i="12"/>
  <c r="H29" i="12"/>
  <c r="G29" i="12"/>
  <c r="H28" i="12"/>
  <c r="G28" i="12"/>
  <c r="H27" i="12"/>
  <c r="G27" i="12"/>
  <c r="H26" i="12"/>
  <c r="G26" i="12"/>
  <c r="H25" i="12"/>
  <c r="G25" i="12"/>
  <c r="H24" i="12"/>
  <c r="G24" i="12"/>
  <c r="H20" i="12"/>
  <c r="G20" i="12"/>
  <c r="H19" i="12"/>
  <c r="G19" i="12"/>
  <c r="H18" i="12"/>
  <c r="G18" i="12"/>
  <c r="H14" i="12"/>
  <c r="G14" i="12"/>
  <c r="H13" i="12"/>
  <c r="G13" i="12"/>
  <c r="H12" i="12"/>
  <c r="G12" i="12"/>
  <c r="H11" i="12"/>
  <c r="G11" i="12"/>
  <c r="H7" i="12"/>
  <c r="G7" i="12"/>
  <c r="H6" i="12"/>
  <c r="G6" i="12"/>
  <c r="H5" i="12"/>
  <c r="G5" i="12"/>
  <c r="H70" i="11"/>
  <c r="G70" i="11"/>
  <c r="H69" i="11"/>
  <c r="G69" i="11"/>
  <c r="H68" i="11"/>
  <c r="G68" i="11"/>
  <c r="H67" i="11"/>
  <c r="G67" i="11"/>
  <c r="H66" i="11"/>
  <c r="G66" i="11"/>
  <c r="H65" i="11"/>
  <c r="G65" i="11"/>
  <c r="H64" i="11"/>
  <c r="G64" i="11"/>
  <c r="H63" i="11"/>
  <c r="G63" i="11"/>
  <c r="H62" i="11"/>
  <c r="G62" i="11"/>
  <c r="H61" i="11"/>
  <c r="G61" i="11"/>
  <c r="H60" i="11"/>
  <c r="G60" i="11"/>
  <c r="H59" i="11"/>
  <c r="G59" i="11"/>
  <c r="H58" i="11"/>
  <c r="G58" i="11"/>
  <c r="H57" i="11"/>
  <c r="G57" i="11"/>
  <c r="H56" i="11"/>
  <c r="G56" i="11"/>
  <c r="H55" i="11"/>
  <c r="G55" i="11"/>
  <c r="H54" i="11"/>
  <c r="G54" i="11"/>
  <c r="H53" i="11"/>
  <c r="G53" i="11"/>
  <c r="H52" i="11"/>
  <c r="G52" i="11"/>
  <c r="H51" i="11"/>
  <c r="G51" i="11"/>
  <c r="H50" i="11"/>
  <c r="G50" i="11"/>
  <c r="H49" i="11"/>
  <c r="G49" i="11"/>
  <c r="H48" i="11"/>
  <c r="G48" i="11"/>
  <c r="H47" i="11"/>
  <c r="G47" i="11"/>
  <c r="H46" i="11"/>
  <c r="G46" i="11"/>
  <c r="H45" i="11"/>
  <c r="G45" i="11"/>
  <c r="H44" i="11"/>
  <c r="G44" i="11"/>
  <c r="H43" i="11"/>
  <c r="G43" i="11"/>
  <c r="H42" i="11"/>
  <c r="G42" i="11"/>
  <c r="H41" i="11"/>
  <c r="G41" i="11"/>
  <c r="H40" i="11"/>
  <c r="G40" i="11"/>
  <c r="H39" i="11"/>
  <c r="G39" i="11"/>
  <c r="H38" i="11"/>
  <c r="G38" i="11"/>
  <c r="H37" i="11"/>
  <c r="G37" i="11"/>
  <c r="H36" i="11"/>
  <c r="G36" i="11"/>
  <c r="H35" i="11"/>
  <c r="G35" i="11"/>
  <c r="H34" i="11"/>
  <c r="G34" i="11"/>
  <c r="H33" i="11"/>
  <c r="G33" i="11"/>
  <c r="H32" i="11"/>
  <c r="G32" i="11"/>
  <c r="H31" i="11"/>
  <c r="G31" i="11"/>
  <c r="H30" i="11"/>
  <c r="G30" i="11"/>
  <c r="H29" i="11"/>
  <c r="G29" i="11"/>
  <c r="H28" i="11"/>
  <c r="G28" i="11"/>
  <c r="H27" i="11"/>
  <c r="G27" i="11"/>
  <c r="H23" i="11"/>
  <c r="G23" i="11"/>
  <c r="H22" i="11"/>
  <c r="G22" i="11"/>
  <c r="H21" i="11"/>
  <c r="G21" i="11"/>
  <c r="H20" i="11"/>
  <c r="G20" i="11"/>
  <c r="H19" i="11"/>
  <c r="G19" i="11"/>
  <c r="H18" i="11"/>
  <c r="G18" i="11"/>
  <c r="H17" i="11"/>
  <c r="G17" i="11"/>
  <c r="H13" i="11"/>
  <c r="G13" i="11"/>
  <c r="H12" i="11"/>
  <c r="G12" i="11"/>
  <c r="H11" i="11"/>
  <c r="G11" i="11"/>
  <c r="H10" i="11"/>
  <c r="G10" i="11"/>
  <c r="H9" i="11"/>
  <c r="G9" i="11"/>
  <c r="H8" i="11"/>
  <c r="G8" i="11"/>
  <c r="H7" i="11"/>
  <c r="G7" i="11"/>
  <c r="H6" i="11"/>
  <c r="G6" i="11"/>
  <c r="H5" i="11"/>
  <c r="G46" i="7"/>
  <c r="H46" i="7"/>
  <c r="H36" i="10"/>
  <c r="G36" i="10"/>
  <c r="H35" i="10"/>
  <c r="G35" i="10"/>
  <c r="H34" i="10"/>
  <c r="G34" i="10"/>
  <c r="H33" i="10"/>
  <c r="G33" i="10"/>
  <c r="H32" i="10"/>
  <c r="G32" i="10"/>
  <c r="H31" i="10"/>
  <c r="G31" i="10"/>
  <c r="H30" i="10"/>
  <c r="G30" i="10"/>
  <c r="H29" i="10"/>
  <c r="G29" i="10"/>
  <c r="H25" i="10"/>
  <c r="G25" i="10"/>
  <c r="H24" i="10"/>
  <c r="G24" i="10"/>
  <c r="H23" i="10"/>
  <c r="G23" i="10"/>
  <c r="H22" i="10"/>
  <c r="G22" i="10"/>
  <c r="H21" i="10"/>
  <c r="G21" i="10"/>
  <c r="H20" i="10"/>
  <c r="G20" i="10"/>
  <c r="H19" i="10"/>
  <c r="G19" i="10"/>
  <c r="H18" i="10"/>
  <c r="G18" i="10"/>
  <c r="H17" i="10"/>
  <c r="G17" i="10"/>
  <c r="H16" i="10"/>
  <c r="G16" i="10"/>
  <c r="H15" i="10"/>
  <c r="G15" i="10"/>
  <c r="H14" i="10"/>
  <c r="G14" i="10"/>
  <c r="H13" i="10"/>
  <c r="G13" i="10"/>
  <c r="H12" i="10"/>
  <c r="G12" i="10"/>
  <c r="H11" i="10"/>
  <c r="G11" i="10"/>
  <c r="H10" i="10"/>
  <c r="G10" i="10"/>
  <c r="H9" i="10"/>
  <c r="G9" i="10"/>
  <c r="H8" i="10"/>
  <c r="G8" i="10"/>
  <c r="H7" i="10"/>
  <c r="G7" i="10"/>
  <c r="H5" i="10"/>
  <c r="G5" i="10"/>
  <c r="H75" i="9"/>
  <c r="G75" i="9"/>
  <c r="H74" i="9"/>
  <c r="G74" i="9"/>
  <c r="H73" i="9"/>
  <c r="G73" i="9"/>
  <c r="H72" i="9"/>
  <c r="G72" i="9"/>
  <c r="H71" i="9"/>
  <c r="G71" i="9"/>
  <c r="H70" i="9"/>
  <c r="G70" i="9"/>
  <c r="H69" i="9"/>
  <c r="G69" i="9"/>
  <c r="H68" i="9"/>
  <c r="G68" i="9"/>
  <c r="H67" i="9"/>
  <c r="G67" i="9"/>
  <c r="H66" i="9"/>
  <c r="G66" i="9"/>
  <c r="H65" i="9"/>
  <c r="G65" i="9"/>
  <c r="H64" i="9"/>
  <c r="G64" i="9"/>
  <c r="H63" i="9"/>
  <c r="G63" i="9"/>
  <c r="H62" i="9"/>
  <c r="G62" i="9"/>
  <c r="H61" i="9"/>
  <c r="G61" i="9"/>
  <c r="H60" i="9"/>
  <c r="G60" i="9"/>
  <c r="H59" i="9"/>
  <c r="G59" i="9"/>
  <c r="H55" i="9"/>
  <c r="G55" i="9"/>
  <c r="H54" i="9"/>
  <c r="G54" i="9"/>
  <c r="H53" i="9"/>
  <c r="G53" i="9"/>
  <c r="H52" i="9"/>
  <c r="G52" i="9"/>
  <c r="H51" i="9"/>
  <c r="G51" i="9"/>
  <c r="H50" i="9"/>
  <c r="G50" i="9"/>
  <c r="H49" i="9"/>
  <c r="G49" i="9"/>
  <c r="H48" i="9"/>
  <c r="G48" i="9"/>
  <c r="H47" i="9"/>
  <c r="G47" i="9"/>
  <c r="H46" i="9"/>
  <c r="G46" i="9"/>
  <c r="H45" i="9"/>
  <c r="G45" i="9"/>
  <c r="H44" i="9"/>
  <c r="G44" i="9"/>
  <c r="H43" i="9"/>
  <c r="G43" i="9"/>
  <c r="H42" i="9"/>
  <c r="G42" i="9"/>
  <c r="H41" i="9"/>
  <c r="G41" i="9"/>
  <c r="H40" i="9"/>
  <c r="G40" i="9"/>
  <c r="H39" i="9"/>
  <c r="G39" i="9"/>
  <c r="H38" i="9"/>
  <c r="G38" i="9"/>
  <c r="H37" i="9"/>
  <c r="G37" i="9"/>
  <c r="H36" i="9"/>
  <c r="G36" i="9"/>
  <c r="H35" i="9"/>
  <c r="G35" i="9"/>
  <c r="H34" i="9"/>
  <c r="G34" i="9"/>
  <c r="H33" i="9"/>
  <c r="G33" i="9"/>
  <c r="H32" i="9"/>
  <c r="G32" i="9"/>
  <c r="H31" i="9"/>
  <c r="G31" i="9"/>
  <c r="H30" i="9"/>
  <c r="G30" i="9"/>
  <c r="H29" i="9"/>
  <c r="G29" i="9"/>
  <c r="H28" i="9"/>
  <c r="G28" i="9"/>
  <c r="H27" i="9"/>
  <c r="G27" i="9"/>
  <c r="H26" i="9"/>
  <c r="G26" i="9"/>
  <c r="H22" i="9"/>
  <c r="G22" i="9"/>
  <c r="H21" i="9"/>
  <c r="G21" i="9"/>
  <c r="H20" i="9"/>
  <c r="G20" i="9"/>
  <c r="H19" i="9"/>
  <c r="G19" i="9"/>
  <c r="H18" i="9"/>
  <c r="G18" i="9"/>
  <c r="H17" i="9"/>
  <c r="G17" i="9"/>
  <c r="H16" i="9"/>
  <c r="G16" i="9"/>
  <c r="H15" i="9"/>
  <c r="G15" i="9"/>
  <c r="H14" i="9"/>
  <c r="G14" i="9"/>
  <c r="H13" i="9"/>
  <c r="G13" i="9"/>
  <c r="H12" i="9"/>
  <c r="G12" i="9"/>
  <c r="H11" i="9"/>
  <c r="G11" i="9"/>
  <c r="H10" i="9"/>
  <c r="G10" i="9"/>
  <c r="H9" i="9"/>
  <c r="G9" i="9"/>
  <c r="H8" i="9"/>
  <c r="G8" i="9"/>
  <c r="H7" i="9"/>
  <c r="G7" i="9"/>
  <c r="H6" i="9"/>
  <c r="G6" i="9"/>
  <c r="H5" i="9"/>
  <c r="G5" i="9"/>
  <c r="H53" i="8"/>
  <c r="G53" i="8"/>
  <c r="H49" i="8"/>
  <c r="G49" i="8"/>
  <c r="H48" i="8"/>
  <c r="G48" i="8"/>
  <c r="H47" i="8"/>
  <c r="G47" i="8"/>
  <c r="H46" i="8"/>
  <c r="G46" i="8"/>
  <c r="H45" i="8"/>
  <c r="G45" i="8"/>
  <c r="H44" i="8"/>
  <c r="G44" i="8"/>
  <c r="H43" i="8"/>
  <c r="G43" i="8"/>
  <c r="H42" i="8"/>
  <c r="G42" i="8"/>
  <c r="H31" i="8"/>
  <c r="G31" i="8"/>
  <c r="H30" i="8"/>
  <c r="G30" i="8"/>
  <c r="H29" i="8"/>
  <c r="G29" i="8"/>
  <c r="H28" i="8"/>
  <c r="G28" i="8"/>
  <c r="H27" i="8"/>
  <c r="G27" i="8"/>
  <c r="H26" i="8"/>
  <c r="G26" i="8"/>
  <c r="H25" i="8"/>
  <c r="G25" i="8"/>
  <c r="H24" i="8"/>
  <c r="G24" i="8"/>
  <c r="H23" i="8"/>
  <c r="G23" i="8"/>
  <c r="H22" i="8"/>
  <c r="G22" i="8"/>
  <c r="H21" i="8"/>
  <c r="G21" i="8"/>
  <c r="H20" i="8"/>
  <c r="G20" i="8"/>
  <c r="H19" i="8"/>
  <c r="G19" i="8"/>
  <c r="H18" i="8"/>
  <c r="G18" i="8"/>
  <c r="H14" i="8"/>
  <c r="G14" i="8"/>
  <c r="H13" i="8"/>
  <c r="G13" i="8"/>
  <c r="H12" i="8"/>
  <c r="G12" i="8"/>
  <c r="H11" i="8"/>
  <c r="G11" i="8"/>
  <c r="H10" i="8"/>
  <c r="G10" i="8"/>
  <c r="H9" i="8"/>
  <c r="G9" i="8"/>
  <c r="H8" i="8"/>
  <c r="G8" i="8"/>
  <c r="H7" i="8"/>
  <c r="G7" i="8"/>
  <c r="H6" i="8"/>
  <c r="G6" i="8"/>
  <c r="H5" i="8"/>
  <c r="G5" i="8"/>
  <c r="H45" i="7"/>
  <c r="G45" i="7"/>
  <c r="H44" i="7"/>
  <c r="G44" i="7"/>
  <c r="H38" i="7"/>
  <c r="G38" i="7"/>
  <c r="H37" i="7"/>
  <c r="G37" i="7"/>
  <c r="H36" i="7"/>
  <c r="G36" i="7"/>
  <c r="H35" i="7"/>
  <c r="G35" i="7"/>
  <c r="H34" i="7"/>
  <c r="G34" i="7"/>
  <c r="H33" i="7"/>
  <c r="G33" i="7"/>
  <c r="H32" i="7"/>
  <c r="G32" i="7"/>
  <c r="H31" i="7"/>
  <c r="G31" i="7"/>
  <c r="H30" i="7"/>
  <c r="G30" i="7"/>
  <c r="H29" i="7"/>
  <c r="G29" i="7"/>
  <c r="H28" i="7"/>
  <c r="G28" i="7"/>
  <c r="H27" i="7"/>
  <c r="G27" i="7"/>
  <c r="H26" i="7"/>
  <c r="G26" i="7"/>
  <c r="H25" i="7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H52" i="6"/>
  <c r="G52" i="6"/>
  <c r="H51" i="6"/>
  <c r="G51" i="6"/>
  <c r="H50" i="6"/>
  <c r="G50" i="6"/>
  <c r="H49" i="6"/>
  <c r="G49" i="6"/>
  <c r="H48" i="6"/>
  <c r="G48" i="6"/>
  <c r="H47" i="6"/>
  <c r="G47" i="6"/>
  <c r="H46" i="6"/>
  <c r="G46" i="6"/>
  <c r="H45" i="6"/>
  <c r="G45" i="6"/>
  <c r="H44" i="6"/>
  <c r="G44" i="6"/>
  <c r="H39" i="6"/>
  <c r="G39" i="6"/>
  <c r="H38" i="6"/>
  <c r="G38" i="6"/>
  <c r="H37" i="6"/>
  <c r="G37" i="6"/>
  <c r="H36" i="6"/>
  <c r="G36" i="6"/>
  <c r="H35" i="6"/>
  <c r="G35" i="6"/>
  <c r="H34" i="6"/>
  <c r="G34" i="6"/>
  <c r="H33" i="6"/>
  <c r="G33" i="6"/>
  <c r="H32" i="6"/>
  <c r="G32" i="6"/>
  <c r="H31" i="6"/>
  <c r="G31" i="6"/>
  <c r="H30" i="6"/>
  <c r="G30" i="6"/>
  <c r="H29" i="6"/>
  <c r="G29" i="6"/>
  <c r="H28" i="6"/>
  <c r="G28" i="6"/>
  <c r="H27" i="6"/>
  <c r="G27" i="6"/>
  <c r="H26" i="6"/>
  <c r="G26" i="6"/>
  <c r="H25" i="6"/>
  <c r="G25" i="6"/>
  <c r="H24" i="6"/>
  <c r="G24" i="6"/>
  <c r="H23" i="6"/>
  <c r="G23" i="6"/>
  <c r="H22" i="6"/>
  <c r="G22" i="6"/>
  <c r="H21" i="6"/>
  <c r="G21" i="6"/>
  <c r="H20" i="6"/>
  <c r="G20" i="6"/>
  <c r="H19" i="6"/>
  <c r="G19" i="6"/>
  <c r="H18" i="6"/>
  <c r="G18" i="6"/>
  <c r="H17" i="6"/>
  <c r="G17" i="6"/>
  <c r="H16" i="6"/>
  <c r="G16" i="6"/>
  <c r="H15" i="6"/>
  <c r="G15" i="6"/>
  <c r="H14" i="6"/>
  <c r="G14" i="6"/>
  <c r="H13" i="6"/>
  <c r="G13" i="6"/>
  <c r="H12" i="6"/>
  <c r="G12" i="6"/>
  <c r="H11" i="6"/>
  <c r="G11" i="6"/>
  <c r="H10" i="6"/>
  <c r="G10" i="6"/>
  <c r="H9" i="6"/>
  <c r="G9" i="6"/>
  <c r="H8" i="6"/>
  <c r="G8" i="6"/>
  <c r="H7" i="6"/>
  <c r="G7" i="6"/>
  <c r="H6" i="6"/>
  <c r="G6" i="6"/>
  <c r="H5" i="6"/>
  <c r="G5" i="6"/>
  <c r="G73" i="11" l="1"/>
  <c r="C14" i="3" s="1"/>
  <c r="H73" i="11"/>
  <c r="E14" i="3" s="1"/>
  <c r="G76" i="9"/>
  <c r="C13" i="3" s="1"/>
  <c r="H76" i="9"/>
  <c r="E13" i="3" s="1"/>
  <c r="H38" i="10"/>
  <c r="E12" i="3" s="1"/>
  <c r="G38" i="10"/>
  <c r="C12" i="3" s="1"/>
  <c r="H54" i="8"/>
  <c r="E11" i="3" s="1"/>
  <c r="H53" i="6"/>
  <c r="E9" i="3" s="1"/>
  <c r="G53" i="6"/>
  <c r="C9" i="3" s="1"/>
  <c r="G73" i="12"/>
  <c r="C15" i="3" s="1"/>
  <c r="G47" i="7"/>
  <c r="C10" i="3" s="1"/>
  <c r="H47" i="7"/>
  <c r="E10" i="3" s="1"/>
  <c r="H73" i="12"/>
  <c r="E15" i="3" s="1"/>
  <c r="G54" i="8"/>
  <c r="C11" i="3" s="1"/>
  <c r="E16" i="3" l="1"/>
  <c r="C16" i="3"/>
  <c r="E29" i="3"/>
  <c r="E28" i="3"/>
  <c r="E22" i="3" l="1"/>
  <c r="E27" i="3"/>
  <c r="E24" i="3"/>
  <c r="E23" i="3"/>
  <c r="E17" i="3"/>
  <c r="E18" i="3" s="1"/>
  <c r="C17" i="3"/>
  <c r="C18" i="3" l="1"/>
  <c r="C19" i="3" s="1"/>
  <c r="E25" i="3" l="1"/>
  <c r="E31" i="3" s="1"/>
</calcChain>
</file>

<file path=xl/sharedStrings.xml><?xml version="1.0" encoding="utf-8"?>
<sst xmlns="http://schemas.openxmlformats.org/spreadsheetml/2006/main" count="1156" uniqueCount="772">
  <si>
    <t>PROJECT NAME:</t>
  </si>
  <si>
    <t>Acres:</t>
  </si>
  <si>
    <t>PROJECT NUMBER:</t>
  </si>
  <si>
    <t>DESCRIPTION</t>
  </si>
  <si>
    <t>630.00.11</t>
  </si>
  <si>
    <t>LF</t>
  </si>
  <si>
    <t>630.00.23</t>
  </si>
  <si>
    <t>8" SEWER</t>
  </si>
  <si>
    <t>630.00.27</t>
  </si>
  <si>
    <t>630.00.36</t>
  </si>
  <si>
    <t>18" SEWER</t>
  </si>
  <si>
    <t>630.99.MISC</t>
  </si>
  <si>
    <t>630.02.44</t>
  </si>
  <si>
    <t>EA</t>
  </si>
  <si>
    <t>630.02.49</t>
  </si>
  <si>
    <t>SEWER MANHOLE 6 TO 18 FEET</t>
  </si>
  <si>
    <t>630.02.61</t>
  </si>
  <si>
    <t>SEWER MANHOLE &gt; 18'</t>
  </si>
  <si>
    <t>630.02.74</t>
  </si>
  <si>
    <t>629.01.17</t>
  </si>
  <si>
    <t>629.01.22</t>
  </si>
  <si>
    <t>629.01.27</t>
  </si>
  <si>
    <t>629.01.32</t>
  </si>
  <si>
    <t>629.99.MISC</t>
  </si>
  <si>
    <t>WATER MAIN MISCELLANEOUS</t>
  </si>
  <si>
    <t>629.00.11</t>
  </si>
  <si>
    <t>WATER SERVICE TO LOTS</t>
  </si>
  <si>
    <t>629.00.30</t>
  </si>
  <si>
    <t>FIRE HYDRANT</t>
  </si>
  <si>
    <t>629.00.32</t>
  </si>
  <si>
    <t>FIRE HYDRANT RELOCATION</t>
  </si>
  <si>
    <t>613.01.11</t>
  </si>
  <si>
    <t>613.01.13</t>
  </si>
  <si>
    <t>613.01.36</t>
  </si>
  <si>
    <t>CROSS GUTTER</t>
  </si>
  <si>
    <t>SF</t>
  </si>
  <si>
    <t>613.01.41</t>
  </si>
  <si>
    <t>DRIVEWAY COMMERCIAL</t>
  </si>
  <si>
    <t>613.01.45</t>
  </si>
  <si>
    <t>DRIVEWAY RESIDENTIAL</t>
  </si>
  <si>
    <t>613.01.24</t>
  </si>
  <si>
    <t>SIDEWALK 4"</t>
  </si>
  <si>
    <t>613.01.25</t>
  </si>
  <si>
    <t>SIDEWALK 5"</t>
  </si>
  <si>
    <t>613.01.55</t>
  </si>
  <si>
    <t>SIDEWALK RAMP</t>
  </si>
  <si>
    <t>613.01.71</t>
  </si>
  <si>
    <t>SIDEWALK UNDERDRAIN</t>
  </si>
  <si>
    <t>302.00.01</t>
  </si>
  <si>
    <t>TYPE I GRAVEL BASE</t>
  </si>
  <si>
    <t>CY</t>
  </si>
  <si>
    <t>302.00.05</t>
  </si>
  <si>
    <t>TYPE II GRAVEL BASE</t>
  </si>
  <si>
    <t>402.00.02</t>
  </si>
  <si>
    <t>SY</t>
  </si>
  <si>
    <t>402.00.03</t>
  </si>
  <si>
    <t>402.00.04</t>
  </si>
  <si>
    <t>402.00.05</t>
  </si>
  <si>
    <t>402.00.06</t>
  </si>
  <si>
    <t>6" ASPHALTIC CONCRETE PAVING</t>
  </si>
  <si>
    <t>403.00.01</t>
  </si>
  <si>
    <t>403.00.05</t>
  </si>
  <si>
    <t>UTACS</t>
  </si>
  <si>
    <t>623.00.12</t>
  </si>
  <si>
    <t>623.01.60</t>
  </si>
  <si>
    <t>623.01.61</t>
  </si>
  <si>
    <t>623.01.70</t>
  </si>
  <si>
    <t>STREETLIGHT (BREAKAWAY BASE)</t>
  </si>
  <si>
    <t>621.00.00</t>
  </si>
  <si>
    <t>SURVEY MONUMENTS</t>
  </si>
  <si>
    <t>609.99.MISC</t>
  </si>
  <si>
    <t>FLOOD CONTROL MISCELLANEOUS</t>
  </si>
  <si>
    <t>LS</t>
  </si>
  <si>
    <t>203.00.05</t>
  </si>
  <si>
    <t>EXCAVATION &amp; EMBANKMENT</t>
  </si>
  <si>
    <t>208.00.90</t>
  </si>
  <si>
    <t>MISCELLANEOUS TRENCHING</t>
  </si>
  <si>
    <t>623.99.MISC</t>
  </si>
  <si>
    <t>627.01.10</t>
  </si>
  <si>
    <t>STREET/STOP SIGNS</t>
  </si>
  <si>
    <t>980.00.02</t>
  </si>
  <si>
    <t>CABLE TO LOTS(RES SUBDIV ONLY)</t>
  </si>
  <si>
    <t>980.00.04</t>
  </si>
  <si>
    <t>GAS TO LOTS(RES SUBDIV ONLY)</t>
  </si>
  <si>
    <t>980.00.06</t>
  </si>
  <si>
    <t>PHONE TO LOTS(RES SUBDIV ONLY)</t>
  </si>
  <si>
    <t>980.00.08</t>
  </si>
  <si>
    <t>POWER TO LOTS(RES SUBDIV ONLY)</t>
  </si>
  <si>
    <t>980.50.01</t>
  </si>
  <si>
    <t>LANDSCAPE IMPROVEMENTS</t>
  </si>
  <si>
    <t>999.00.MISC</t>
  </si>
  <si>
    <t>MISCELLANEOUS</t>
  </si>
  <si>
    <t>Surety Public</t>
  </si>
  <si>
    <t>Surety Private</t>
  </si>
  <si>
    <t>10% CONTINGENCIES</t>
  </si>
  <si>
    <t xml:space="preserve">TOTAL </t>
  </si>
  <si>
    <t>INSPECTION FEE</t>
  </si>
  <si>
    <t>Total Inspection fee ($50 minimum for single residence, $150 minimum others)</t>
  </si>
  <si>
    <t xml:space="preserve">IF SUBD.ENTER #LOT </t>
  </si>
  <si>
    <t>Sub. FM $100.00 + $10.00/Lot</t>
  </si>
  <si>
    <t>Improvement Agreement Fee ($100)</t>
  </si>
  <si>
    <t>Total Fees</t>
  </si>
  <si>
    <t>updated 8/17/07 dp - res. min pc fee</t>
  </si>
  <si>
    <t>updated 2/14/08 dp - Add verbiage for min pc fee for single residence</t>
  </si>
  <si>
    <t>Updated 04/14/2009 dbm - updated to full public cost</t>
  </si>
  <si>
    <t>Updated 11/20/2009 dbm - Revised full public cost adjusted to construction cost index published in Oct. 12, 2009 Engineer News Record (ENR)</t>
  </si>
  <si>
    <t>Updated 04/07/2010 dbm - Revise full public cost to adjust for cost comparison study for Calendar Year 2009 Bid Tabs</t>
  </si>
  <si>
    <t>Updated 10/04/2010 dbm - Revise 57 line items. Adjusted after review with DPW.</t>
  </si>
  <si>
    <t>Updated 08/14/2012 dbm - Added Landscape improvements and 2 additional Bus Stop Improvements</t>
  </si>
  <si>
    <t>LINEITEM</t>
  </si>
  <si>
    <t>Unit Type</t>
  </si>
  <si>
    <t>4" SEWER</t>
  </si>
  <si>
    <t>630.00.19</t>
  </si>
  <si>
    <t>6" SEWER</t>
  </si>
  <si>
    <t>10" SEWER</t>
  </si>
  <si>
    <t>630.00.30</t>
  </si>
  <si>
    <t>12" SEWER</t>
  </si>
  <si>
    <t>630.00.33</t>
  </si>
  <si>
    <t>15" SEWER</t>
  </si>
  <si>
    <t>630.00.40</t>
  </si>
  <si>
    <t>21" SEWER</t>
  </si>
  <si>
    <t>630.00.46</t>
  </si>
  <si>
    <t>24" SEWER</t>
  </si>
  <si>
    <t>630.00.50</t>
  </si>
  <si>
    <t>27" SEWER</t>
  </si>
  <si>
    <t>630.00.54</t>
  </si>
  <si>
    <t>30" SEWER</t>
  </si>
  <si>
    <t>630.00.13</t>
  </si>
  <si>
    <t>4" SEWER C900</t>
  </si>
  <si>
    <t>630.00.21</t>
  </si>
  <si>
    <t>6" SEWER C900</t>
  </si>
  <si>
    <t>630.00.25</t>
  </si>
  <si>
    <t>8" SEWER C900</t>
  </si>
  <si>
    <t>630.00.29</t>
  </si>
  <si>
    <t>10" SEWER C900</t>
  </si>
  <si>
    <t>630.00.32</t>
  </si>
  <si>
    <t>12" SEWER C900</t>
  </si>
  <si>
    <t>630.00.35</t>
  </si>
  <si>
    <t>15" SEWER C905</t>
  </si>
  <si>
    <t>630.00.38</t>
  </si>
  <si>
    <t>18" SEWER C905</t>
  </si>
  <si>
    <t>630.00.42</t>
  </si>
  <si>
    <t>21" SEWER C905</t>
  </si>
  <si>
    <t>630.00.48</t>
  </si>
  <si>
    <t>24" SEWER C905</t>
  </si>
  <si>
    <t>630.00.52</t>
  </si>
  <si>
    <t>27" SEWER C905</t>
  </si>
  <si>
    <t>630.00.56</t>
  </si>
  <si>
    <t>30" SEWER C905</t>
  </si>
  <si>
    <t>630.00.81</t>
  </si>
  <si>
    <t>15" STEEL SLEEVE</t>
  </si>
  <si>
    <t>630.00.82</t>
  </si>
  <si>
    <t>16" STEEL SLEEVE</t>
  </si>
  <si>
    <t>630.00.83</t>
  </si>
  <si>
    <t>18" STEEL SLEEVE</t>
  </si>
  <si>
    <t>630.00.84</t>
  </si>
  <si>
    <t>20" STEEL SLEEVE</t>
  </si>
  <si>
    <t>630.00.85</t>
  </si>
  <si>
    <t>24" STEEL SLEEVE</t>
  </si>
  <si>
    <t>630.00.86</t>
  </si>
  <si>
    <t>30" STEEL SLEEVE</t>
  </si>
  <si>
    <t>630.00.87</t>
  </si>
  <si>
    <t>36" STEEL SLEEVE</t>
  </si>
  <si>
    <t>630.00.88</t>
  </si>
  <si>
    <t>42" STEEL SLEEVE</t>
  </si>
  <si>
    <t>202.02.30</t>
  </si>
  <si>
    <t>ABANDON PUBLIC SEWER</t>
  </si>
  <si>
    <t>208.00.06</t>
  </si>
  <si>
    <t>FLOWABLE BACKFILL</t>
  </si>
  <si>
    <t>630.00.01</t>
  </si>
  <si>
    <t>SEWER MAIN TAP</t>
  </si>
  <si>
    <t>630.00.03</t>
  </si>
  <si>
    <t>SEWER MAIN PLUG</t>
  </si>
  <si>
    <t>630.02.72</t>
  </si>
  <si>
    <t>SEWER CONCRETE ENCASEMENT</t>
  </si>
  <si>
    <t>SEWER MISCELLANEOUS</t>
  </si>
  <si>
    <t>Sewer Manhole</t>
  </si>
  <si>
    <t>SEWER MANHOLE UNDER 6 FEET</t>
  </si>
  <si>
    <t>630.02.42</t>
  </si>
  <si>
    <t>SEWER MANHOLE T-LOCK&lt;18</t>
  </si>
  <si>
    <t>630.02.43</t>
  </si>
  <si>
    <t>SEWER MANHOLE T-LOCK&gt;18</t>
  </si>
  <si>
    <t>630.02.69</t>
  </si>
  <si>
    <t>SEWER DROP MANHOLE &lt; 18</t>
  </si>
  <si>
    <t>630.02.70</t>
  </si>
  <si>
    <t>SEWER DROP MANHOLE &gt; 18</t>
  </si>
  <si>
    <t>SEWER MANHOLE ADJUSTMENT</t>
  </si>
  <si>
    <t>630.98.10</t>
  </si>
  <si>
    <t>BACKWATER VALVES</t>
  </si>
  <si>
    <t>Water</t>
  </si>
  <si>
    <t>629.01.12</t>
  </si>
  <si>
    <t>4" WATER MAIN</t>
  </si>
  <si>
    <t>6" WATER MAIN</t>
  </si>
  <si>
    <t>8" WATER MAIN</t>
  </si>
  <si>
    <t>10" WATER MAIN</t>
  </si>
  <si>
    <t>12" WATER MAIN</t>
  </si>
  <si>
    <t>629.01.37</t>
  </si>
  <si>
    <t>14" WATER MAIN</t>
  </si>
  <si>
    <t>629.01.42</t>
  </si>
  <si>
    <t>16" WATER MAIN</t>
  </si>
  <si>
    <t>629.01.47</t>
  </si>
  <si>
    <t>18" WATER MAIN</t>
  </si>
  <si>
    <t>629.01.52</t>
  </si>
  <si>
    <t>20" WATER MAIN</t>
  </si>
  <si>
    <t>629.01.57</t>
  </si>
  <si>
    <t>24" WATER MAIN</t>
  </si>
  <si>
    <t>629.01.62</t>
  </si>
  <si>
    <t>30" WATER MAIN</t>
  </si>
  <si>
    <t>629.01.67</t>
  </si>
  <si>
    <t>36" WATER MAIN</t>
  </si>
  <si>
    <t>629.01.72</t>
  </si>
  <si>
    <t>42" WATER MAIN</t>
  </si>
  <si>
    <t>629.01.77</t>
  </si>
  <si>
    <t>48" WATER MAIN</t>
  </si>
  <si>
    <t>629.01.80</t>
  </si>
  <si>
    <t>60" WATER MAIN</t>
  </si>
  <si>
    <t>629.01.11</t>
  </si>
  <si>
    <t>4" DIP WATER MAIN</t>
  </si>
  <si>
    <t>629.01.16</t>
  </si>
  <si>
    <t>6" DIP WATER MAIN</t>
  </si>
  <si>
    <t>629.01.21</t>
  </si>
  <si>
    <t>8" DIP WATER MAIN</t>
  </si>
  <si>
    <t>629.01.26</t>
  </si>
  <si>
    <t>10" DIP WATER MAIN</t>
  </si>
  <si>
    <t>629.01.31</t>
  </si>
  <si>
    <t>12" DIP WATER MAIN</t>
  </si>
  <si>
    <t>629.01.36</t>
  </si>
  <si>
    <t>14" DIP WATER MAIN</t>
  </si>
  <si>
    <t>629.01.41</t>
  </si>
  <si>
    <t>16" DIP WATER MAIN</t>
  </si>
  <si>
    <t>629.01.46</t>
  </si>
  <si>
    <t>18" DIP WATER MAIN</t>
  </si>
  <si>
    <t>629.01.51</t>
  </si>
  <si>
    <t>20" DIP WATER MAIN</t>
  </si>
  <si>
    <t>629.01.56</t>
  </si>
  <si>
    <t>24" DIP WATER MAIN</t>
  </si>
  <si>
    <t>629.01.61</t>
  </si>
  <si>
    <t>30" DIP WATER MAIN</t>
  </si>
  <si>
    <t>629.01.66</t>
  </si>
  <si>
    <t>36" DIP WATER MAIN</t>
  </si>
  <si>
    <t>629.01.71</t>
  </si>
  <si>
    <t>42" DIP WATER MAIN</t>
  </si>
  <si>
    <t>629.01.76</t>
  </si>
  <si>
    <t>48" DIP WATER MAIN</t>
  </si>
  <si>
    <t>629.00.10</t>
  </si>
  <si>
    <t>WATER LATERAL</t>
  </si>
  <si>
    <t>213.01.10</t>
  </si>
  <si>
    <t>LANDSCAPE WATER SERVICE</t>
  </si>
  <si>
    <t>213.02.22</t>
  </si>
  <si>
    <t>2" WATER MAIN</t>
  </si>
  <si>
    <t>213.02.12</t>
  </si>
  <si>
    <t>IRRIGATION SLEEVES</t>
  </si>
  <si>
    <t>Roadway</t>
  </si>
  <si>
    <t>CURB &amp; GUTTER(TYPE "L"&amp;"A")</t>
  </si>
  <si>
    <t>CURB &amp; GUTTER (30" ROLL TYPE)</t>
  </si>
  <si>
    <t>613.01.66</t>
  </si>
  <si>
    <t>CONCRETE TACK-ON ISLAND</t>
  </si>
  <si>
    <t>Roadway Subgrade/AC</t>
  </si>
  <si>
    <t>302.03.01</t>
  </si>
  <si>
    <t>SUBGRADE PREPARATION(SCARIFY)</t>
  </si>
  <si>
    <t>730.00.01</t>
  </si>
  <si>
    <t>GEOTEXTILE STREET SUBGRADE</t>
  </si>
  <si>
    <t>730.00.02</t>
  </si>
  <si>
    <t>GEOGRID STREET SUBGRADE</t>
  </si>
  <si>
    <t>2" ASPHALTIC CONCRETE PAVING</t>
  </si>
  <si>
    <t>3" ASPHALTIC CONCRETE PAVING</t>
  </si>
  <si>
    <t>4" ASPHALTIC CONCRETE PAVING</t>
  </si>
  <si>
    <t>5" ASPHALTIC CONCRETE PAVING</t>
  </si>
  <si>
    <t>402.00.20</t>
  </si>
  <si>
    <t>A C OVERLAY</t>
  </si>
  <si>
    <t>202.01.20</t>
  </si>
  <si>
    <t>ROTOMILL PAVEMENT</t>
  </si>
  <si>
    <t>Street Light</t>
  </si>
  <si>
    <t>623.01.68</t>
  </si>
  <si>
    <t>STREETLIGHT DBL ARM(STANDARD)</t>
  </si>
  <si>
    <t>623.01.66</t>
  </si>
  <si>
    <t>STREETLIGHT (CONCRETE POLE)</t>
  </si>
  <si>
    <t>623.01.62</t>
  </si>
  <si>
    <t>623.01.67</t>
  </si>
  <si>
    <t>STREETLIGHT DBL ARM(CONCRETE)</t>
  </si>
  <si>
    <t>623.01.85</t>
  </si>
  <si>
    <t>623.01.56</t>
  </si>
  <si>
    <t>ADJUST/RELOCATE STREETLIGHT</t>
  </si>
  <si>
    <t>623.01.51</t>
  </si>
  <si>
    <t>MODIFIED ST LT FOUNDATION</t>
  </si>
  <si>
    <t>623.01.52</t>
  </si>
  <si>
    <t>MODIFIED CRASH CAP</t>
  </si>
  <si>
    <t>623.00.50</t>
  </si>
  <si>
    <t>1 1/4" ST/LT CONDUIT</t>
  </si>
  <si>
    <t>623.00.54</t>
  </si>
  <si>
    <t>2" ST/LT CONDUIT</t>
  </si>
  <si>
    <t>623.01.43</t>
  </si>
  <si>
    <t>STREET LIGHT 125 AMP SERVICE</t>
  </si>
  <si>
    <t>623.01.44</t>
  </si>
  <si>
    <t>STREET LIGHT 200 AMP SERVICE</t>
  </si>
  <si>
    <t>980.01.08</t>
  </si>
  <si>
    <t>ADJUST UTILITY BOX</t>
  </si>
  <si>
    <t>623.00.01</t>
  </si>
  <si>
    <t>ADJUST PULL BOX</t>
  </si>
  <si>
    <t>623.01.40</t>
  </si>
  <si>
    <t>STREETLIGHT SP/RCOC</t>
  </si>
  <si>
    <t>980.01.12</t>
  </si>
  <si>
    <t>POWER/TELEPHONE POLE</t>
  </si>
  <si>
    <t>980.01.14</t>
  </si>
  <si>
    <t>TRANSMISSION POLE</t>
  </si>
  <si>
    <t>Bus Stop Shelter/Turn Out</t>
  </si>
  <si>
    <t>506.00.20</t>
  </si>
  <si>
    <t>BUS STOP SHELTER</t>
  </si>
  <si>
    <t>506.00.20.1</t>
  </si>
  <si>
    <t>BUS STOP PAD ONLY</t>
  </si>
  <si>
    <t>506.00.20.11</t>
  </si>
  <si>
    <t>BUS STOP PAD REMOVE &amp; REPLACE</t>
  </si>
  <si>
    <t>506.00.21</t>
  </si>
  <si>
    <t>BUS STOP SHELTER (Bench Only)</t>
  </si>
  <si>
    <t>506.00.22</t>
  </si>
  <si>
    <t>BUS STOP SHELTER RELOCATE</t>
  </si>
  <si>
    <t>506.00.23</t>
  </si>
  <si>
    <t>BSTOP APPURTENANCE/RECYCLE BIN</t>
  </si>
  <si>
    <t>506.00.24</t>
  </si>
  <si>
    <t>R &amp; R BUS STOP SHELTER</t>
  </si>
  <si>
    <t>409.00.10</t>
  </si>
  <si>
    <t>BUS TURNOUT</t>
  </si>
  <si>
    <t>Survey Monuments</t>
  </si>
  <si>
    <t>616.00.10</t>
  </si>
  <si>
    <t>FIRE CRASH GATE (WROUGHT IRON)</t>
  </si>
  <si>
    <t>616.00.08</t>
  </si>
  <si>
    <t>DRAINAGE EASEMENT WROUGHT IRON</t>
  </si>
  <si>
    <t>Storm Drain</t>
  </si>
  <si>
    <t>603.00.02</t>
  </si>
  <si>
    <t>12" STORM DRAIN</t>
  </si>
  <si>
    <t>603.00.04</t>
  </si>
  <si>
    <t>18" STORM DRAIN</t>
  </si>
  <si>
    <t>603.00.06</t>
  </si>
  <si>
    <t>24" STORM DRAIN</t>
  </si>
  <si>
    <t>603.00.08</t>
  </si>
  <si>
    <t>30" STORM DRAIN</t>
  </si>
  <si>
    <t>603.00.10</t>
  </si>
  <si>
    <t>36" STORM DRAIN</t>
  </si>
  <si>
    <t>603.00.12</t>
  </si>
  <si>
    <t>42" STORM DRAIN</t>
  </si>
  <si>
    <t>603.00.14</t>
  </si>
  <si>
    <t>48" STORM DRAIN</t>
  </si>
  <si>
    <t>603.00.16</t>
  </si>
  <si>
    <t>54" STORM DRAIN</t>
  </si>
  <si>
    <t>603.00.18</t>
  </si>
  <si>
    <t>60" STORM DRAIN</t>
  </si>
  <si>
    <t>603.00.19</t>
  </si>
  <si>
    <t>66" STORM DRAIN</t>
  </si>
  <si>
    <t>603.00.22</t>
  </si>
  <si>
    <t>72" STORM DRAIN</t>
  </si>
  <si>
    <t>603.00.26</t>
  </si>
  <si>
    <t>84" STORM DRAIN</t>
  </si>
  <si>
    <t>603.00.28</t>
  </si>
  <si>
    <t>96" STORM DRAIN</t>
  </si>
  <si>
    <t>603.00.30</t>
  </si>
  <si>
    <t>108" STORM DRAIN</t>
  </si>
  <si>
    <t>603.00.40</t>
  </si>
  <si>
    <t>STORM DRAIN PLUG</t>
  </si>
  <si>
    <t>609.98.15</t>
  </si>
  <si>
    <t>STORM DRAIN TAP</t>
  </si>
  <si>
    <t>202.02.37</t>
  </si>
  <si>
    <t>ABANDON PUBLIC RCP/RCB</t>
  </si>
  <si>
    <t>208.00.08</t>
  </si>
  <si>
    <t>Drop Inlets</t>
  </si>
  <si>
    <t>609.01.17</t>
  </si>
  <si>
    <t>3' NEENAH DROP INLET D=6' MAX</t>
  </si>
  <si>
    <t>609.01.18</t>
  </si>
  <si>
    <t>6' NEENAH DROP INLET D=6' MAX</t>
  </si>
  <si>
    <t>609.01.19</t>
  </si>
  <si>
    <t>9' NEENAH DROP INLET D=6' MAX</t>
  </si>
  <si>
    <t>609.01.11</t>
  </si>
  <si>
    <t>4' TYPE A DROP INLET</t>
  </si>
  <si>
    <t>609.01.13</t>
  </si>
  <si>
    <t>6' TYPE A DROP INLET</t>
  </si>
  <si>
    <t>609.01.15</t>
  </si>
  <si>
    <t>8' TYPE A DROP INLET</t>
  </si>
  <si>
    <t>609.01.16</t>
  </si>
  <si>
    <t>10' TYPE A DROP INLET</t>
  </si>
  <si>
    <t>609.01.21</t>
  </si>
  <si>
    <t>4' TYPE C DROP INLET</t>
  </si>
  <si>
    <t>609.01.22</t>
  </si>
  <si>
    <t>6' TYPE C DROP INLET</t>
  </si>
  <si>
    <t>609.01.42</t>
  </si>
  <si>
    <t>2.5' TYPE CM2 DI</t>
  </si>
  <si>
    <t>609.01.43</t>
  </si>
  <si>
    <t>5' CM2 DROP INLET</t>
  </si>
  <si>
    <t>609.01.44</t>
  </si>
  <si>
    <t>7.5' CM2 DROP INLET</t>
  </si>
  <si>
    <t>609.01.45</t>
  </si>
  <si>
    <t>10' CM2 DROP INLET</t>
  </si>
  <si>
    <t>609.01.46</t>
  </si>
  <si>
    <t>12.5' CM2 DROP INLET</t>
  </si>
  <si>
    <t>609.01.47</t>
  </si>
  <si>
    <t>15' CM2 DROP INLET</t>
  </si>
  <si>
    <t>609.01.48</t>
  </si>
  <si>
    <t>17.5' CM2 DROP INLET</t>
  </si>
  <si>
    <t>609.01.49</t>
  </si>
  <si>
    <t>20' CM2 DROP INLET</t>
  </si>
  <si>
    <t>609.01.04</t>
  </si>
  <si>
    <t>24" BEEHIVE INLET</t>
  </si>
  <si>
    <t>609.01.06</t>
  </si>
  <si>
    <t>2'X2' JENSEN DROP INLET</t>
  </si>
  <si>
    <t>609.01.70</t>
  </si>
  <si>
    <t>2.5' TYPE DM2 DI</t>
  </si>
  <si>
    <t>609.01.72</t>
  </si>
  <si>
    <t>5.0' TYPE DM2 DI</t>
  </si>
  <si>
    <t>609.01.74</t>
  </si>
  <si>
    <t>7.5' TYPE DM2 DI</t>
  </si>
  <si>
    <t>609.01.76</t>
  </si>
  <si>
    <t>10.0' TYPE DM2 DI</t>
  </si>
  <si>
    <t>609.01.78</t>
  </si>
  <si>
    <t>12.5' TYPE DM2 DI</t>
  </si>
  <si>
    <t>609.01.80</t>
  </si>
  <si>
    <t>15.0' TYPE DM2 DI</t>
  </si>
  <si>
    <t>609.01.82</t>
  </si>
  <si>
    <t>17.5' TYPE DM2 DI</t>
  </si>
  <si>
    <t>609.01.84</t>
  </si>
  <si>
    <t>20.0' TYPE DM2 DI</t>
  </si>
  <si>
    <t>609.01.90</t>
  </si>
  <si>
    <t>NDOT TYPE 2 DROP INLET</t>
  </si>
  <si>
    <t>609.01.91</t>
  </si>
  <si>
    <t>NDOT TYPE 3 DROP INLET</t>
  </si>
  <si>
    <t>202.02.44</t>
  </si>
  <si>
    <t>REMOVE DROP INLET</t>
  </si>
  <si>
    <t>Drainage Easement/Flood Wall</t>
  </si>
  <si>
    <t>611.00.02</t>
  </si>
  <si>
    <t>FLOOD WALL - 2'</t>
  </si>
  <si>
    <t>611.00.03</t>
  </si>
  <si>
    <t>FLOOD WALL - 3'</t>
  </si>
  <si>
    <t>611.00.04</t>
  </si>
  <si>
    <t>FLOOD WALL - 4'</t>
  </si>
  <si>
    <t>611.00.06</t>
  </si>
  <si>
    <t>FLOOD WALL - 6'</t>
  </si>
  <si>
    <t>616.00.40</t>
  </si>
  <si>
    <t>RETAINING WALL</t>
  </si>
  <si>
    <t>610.98.10</t>
  </si>
  <si>
    <t>DRAINAGE EASEMENT GRASS</t>
  </si>
  <si>
    <t>611.00.15</t>
  </si>
  <si>
    <t>DRAINAGE EASEMENT CONCRETE</t>
  </si>
  <si>
    <t>980.02.01</t>
  </si>
  <si>
    <t>DRAINAGE EASEMENT BOLLARD</t>
  </si>
  <si>
    <t>Storm Drain Manhole</t>
  </si>
  <si>
    <t>609.00.10</t>
  </si>
  <si>
    <t>48" SD MANHOLE</t>
  </si>
  <si>
    <t>609.00.14</t>
  </si>
  <si>
    <t>60" SD MANHOLE</t>
  </si>
  <si>
    <t>609.00.46</t>
  </si>
  <si>
    <t>72" SD MANHOLE</t>
  </si>
  <si>
    <t>609.00.48</t>
  </si>
  <si>
    <t>SD MANHOLE DEEP &gt; 18'</t>
  </si>
  <si>
    <t>609.98.10</t>
  </si>
  <si>
    <t>SD LEACH FIELD SYSTEM(JANSSEN)</t>
  </si>
  <si>
    <t>605.01.20</t>
  </si>
  <si>
    <t>6" BLEEDER LINE</t>
  </si>
  <si>
    <t>609.00.49</t>
  </si>
  <si>
    <t>Flood Control Erosion Control</t>
  </si>
  <si>
    <t>610.98.20</t>
  </si>
  <si>
    <t>RIP RAP (D50-04")</t>
  </si>
  <si>
    <t>610.98.22</t>
  </si>
  <si>
    <t>RIP RAP (D50-06")</t>
  </si>
  <si>
    <t>610.98.24</t>
  </si>
  <si>
    <t>RIP RAP (D50-08")</t>
  </si>
  <si>
    <t>610.98.26</t>
  </si>
  <si>
    <t>RIP RAP (D50-10")</t>
  </si>
  <si>
    <t>610.98.27</t>
  </si>
  <si>
    <t>RIP RAP (D50-12")</t>
  </si>
  <si>
    <t>610.98.28</t>
  </si>
  <si>
    <t>RIP RAP (D50-18")</t>
  </si>
  <si>
    <t>610.98.29</t>
  </si>
  <si>
    <t>RIP RAP (D50-24")</t>
  </si>
  <si>
    <t>610.98.30</t>
  </si>
  <si>
    <t>GROUTED RIP RAP (D50=04")</t>
  </si>
  <si>
    <t>610.98.32</t>
  </si>
  <si>
    <t>GROUTED RIP RAP (D50=06")</t>
  </si>
  <si>
    <t>610.98.34</t>
  </si>
  <si>
    <t>GROUTED RIP RAP (D50=08")</t>
  </si>
  <si>
    <t>610.98.36</t>
  </si>
  <si>
    <t>GROUTED RIP RAP (D50=10")</t>
  </si>
  <si>
    <t>610.98.37</t>
  </si>
  <si>
    <t>GROUTED RIP RAP (D50=12")</t>
  </si>
  <si>
    <t>610.98.38</t>
  </si>
  <si>
    <t>GROUTED RIP RAP (D50=18")</t>
  </si>
  <si>
    <t>610.98.39</t>
  </si>
  <si>
    <t>GROUTED RIP RAP (D50=24")</t>
  </si>
  <si>
    <t>610.00.70</t>
  </si>
  <si>
    <t>GEOTEXTILE EROSION CONTROL</t>
  </si>
  <si>
    <t>610.00.50</t>
  </si>
  <si>
    <t>GABIONS</t>
  </si>
  <si>
    <t>612.00.02</t>
  </si>
  <si>
    <t>SHOTCRETE</t>
  </si>
  <si>
    <t>RCB</t>
  </si>
  <si>
    <t>603.01.02</t>
  </si>
  <si>
    <t>3' X 2' RCB</t>
  </si>
  <si>
    <t>603.01.03</t>
  </si>
  <si>
    <t>3' X 3' RCB</t>
  </si>
  <si>
    <t>603.01.12</t>
  </si>
  <si>
    <t>4' X 2' RCB</t>
  </si>
  <si>
    <t>603.01.14</t>
  </si>
  <si>
    <t>4' X 3' RCB</t>
  </si>
  <si>
    <t>603.01.16</t>
  </si>
  <si>
    <t>4' X 4' RCB</t>
  </si>
  <si>
    <t>603.01.22</t>
  </si>
  <si>
    <t>5' X 3' RCB</t>
  </si>
  <si>
    <t>603.01.24</t>
  </si>
  <si>
    <t>5' X 4' RCB</t>
  </si>
  <si>
    <t>603.01.26</t>
  </si>
  <si>
    <t>5' X 5' RCB</t>
  </si>
  <si>
    <t>603.01.32</t>
  </si>
  <si>
    <t>6' X 3' RCB</t>
  </si>
  <si>
    <t>603.01.34</t>
  </si>
  <si>
    <t>6' X 4' RCB</t>
  </si>
  <si>
    <t>603.01.36</t>
  </si>
  <si>
    <t>6' X 5' RCB</t>
  </si>
  <si>
    <t>603.01.38</t>
  </si>
  <si>
    <t>6' X 6' RCB</t>
  </si>
  <si>
    <t>603.01.42</t>
  </si>
  <si>
    <t>7' X 4' RCB</t>
  </si>
  <si>
    <t>603.01.44</t>
  </si>
  <si>
    <t>7' X 5' RCB</t>
  </si>
  <si>
    <t>603.01.46</t>
  </si>
  <si>
    <t>7' X 6' RCB</t>
  </si>
  <si>
    <t>603.01.48</t>
  </si>
  <si>
    <t>7' X 7' RCB</t>
  </si>
  <si>
    <t>603.01.52</t>
  </si>
  <si>
    <t>8' X 4' RCB</t>
  </si>
  <si>
    <t>603.01.54</t>
  </si>
  <si>
    <t>8' X 5' RCB</t>
  </si>
  <si>
    <t>603.01.56</t>
  </si>
  <si>
    <t>8' X 6' RCB</t>
  </si>
  <si>
    <t>603.01.58</t>
  </si>
  <si>
    <t>8' X 7' RCB</t>
  </si>
  <si>
    <t>603.01.59</t>
  </si>
  <si>
    <t>8' X 8' RCB</t>
  </si>
  <si>
    <t>603.01.62</t>
  </si>
  <si>
    <t>9' X 5' RCB</t>
  </si>
  <si>
    <t>603.01.64</t>
  </si>
  <si>
    <t>9' X 6' RCB</t>
  </si>
  <si>
    <t>603.01.66</t>
  </si>
  <si>
    <t>9' X 7' RCB</t>
  </si>
  <si>
    <t>603.01.68</t>
  </si>
  <si>
    <t>9' X 8' RCB</t>
  </si>
  <si>
    <t>603.01.69</t>
  </si>
  <si>
    <t>9' X 9' RCB</t>
  </si>
  <si>
    <t>603.01.72</t>
  </si>
  <si>
    <t>10' X 4' RCB</t>
  </si>
  <si>
    <t>603.01.74</t>
  </si>
  <si>
    <t>10' X 5' RCB</t>
  </si>
  <si>
    <t>603.01.75</t>
  </si>
  <si>
    <t>10' X 6' RCB</t>
  </si>
  <si>
    <t>603.01.76</t>
  </si>
  <si>
    <t>10' X 7' RCB</t>
  </si>
  <si>
    <t>603.01.77</t>
  </si>
  <si>
    <t>10' X 8' RCB</t>
  </si>
  <si>
    <t>603.01.78</t>
  </si>
  <si>
    <t>10' X 9' RCB</t>
  </si>
  <si>
    <t>603.01.79</t>
  </si>
  <si>
    <t>10' X 10' RCB</t>
  </si>
  <si>
    <t>603.01.82</t>
  </si>
  <si>
    <t>11' X 04' RCB</t>
  </si>
  <si>
    <t>603.01.84</t>
  </si>
  <si>
    <t>11' X 6' RCB</t>
  </si>
  <si>
    <t>603.01.86</t>
  </si>
  <si>
    <t>11' X 8' RCB</t>
  </si>
  <si>
    <t>603.01.88</t>
  </si>
  <si>
    <t>11' X 10' RCB</t>
  </si>
  <si>
    <t>603.01.89</t>
  </si>
  <si>
    <t>11' X 11' RCB</t>
  </si>
  <si>
    <t>603.01.92</t>
  </si>
  <si>
    <t>12' X 04' RCB</t>
  </si>
  <si>
    <t>603.01.94</t>
  </si>
  <si>
    <t>12' X 06' RCB</t>
  </si>
  <si>
    <t>603.01.96</t>
  </si>
  <si>
    <t>12' X 08' RCB</t>
  </si>
  <si>
    <t>603.01.98</t>
  </si>
  <si>
    <t>12' X 10' RCB</t>
  </si>
  <si>
    <t>603.01.99</t>
  </si>
  <si>
    <t>12' X 12' RCB</t>
  </si>
  <si>
    <t>502.00CP.01</t>
  </si>
  <si>
    <t>502.00CPMISC</t>
  </si>
  <si>
    <t>CAST IN PLACE MISCELLANEOUS</t>
  </si>
  <si>
    <t>Trenching and Embankment</t>
  </si>
  <si>
    <t>208.00.91</t>
  </si>
  <si>
    <t>MISCELLANEOUS BORING</t>
  </si>
  <si>
    <t>Traffic Signal</t>
  </si>
  <si>
    <t>623.01.78</t>
  </si>
  <si>
    <t>SCHOOL FLASHER</t>
  </si>
  <si>
    <t>623.01.82</t>
  </si>
  <si>
    <t>TRAFFIC SIGNAL POLE AND ARM</t>
  </si>
  <si>
    <t>623.00.75</t>
  </si>
  <si>
    <t>3" INTERCONNECT CONDUIT</t>
  </si>
  <si>
    <t>623.00.82</t>
  </si>
  <si>
    <t>4" INTERCONNECT CONDUIT</t>
  </si>
  <si>
    <t>502.00.01</t>
  </si>
  <si>
    <t>CONCRETE BARRICADE</t>
  </si>
  <si>
    <t>619.00.30</t>
  </si>
  <si>
    <t>TYPE III BARRICADE</t>
  </si>
  <si>
    <t>Utilities to Lots</t>
  </si>
  <si>
    <t>Miscellaneous</t>
  </si>
  <si>
    <t>980.03.1MISC</t>
  </si>
  <si>
    <t>GAS MAIN MISCELLANEOUS</t>
  </si>
  <si>
    <t>980.03.MISC</t>
  </si>
  <si>
    <t>GAS MISCELLANEOUS</t>
  </si>
  <si>
    <t>Permit Line Items</t>
  </si>
  <si>
    <t>202.00.05</t>
  </si>
  <si>
    <t>PERM. REMOVE PARKING METERS</t>
  </si>
  <si>
    <t>506.00.01</t>
  </si>
  <si>
    <t>TEMP. REMOVE PARKING METERS</t>
  </si>
  <si>
    <t>629.00.50</t>
  </si>
  <si>
    <t>WATER MAIN TAP</t>
  </si>
  <si>
    <t>980.00.09</t>
  </si>
  <si>
    <t>MISCELLANEOUS OFFSITE UTILITY</t>
  </si>
  <si>
    <t>980.01.01</t>
  </si>
  <si>
    <t>POWER/TELEPHONE VAULTS</t>
  </si>
  <si>
    <t>980.01.05</t>
  </si>
  <si>
    <t>POWER/TELE/GAS MANHOLE</t>
  </si>
  <si>
    <t>980.01.10</t>
  </si>
  <si>
    <t>RELOCATE OVERHEAD POWER</t>
  </si>
  <si>
    <t>980.01.16</t>
  </si>
  <si>
    <t>UTILITY WIRE</t>
  </si>
  <si>
    <t>980.03.01</t>
  </si>
  <si>
    <t>GAS CATHODIC PROT. EQUIP</t>
  </si>
  <si>
    <t>980.03.03</t>
  </si>
  <si>
    <t>GAS MAIN</t>
  </si>
  <si>
    <t>980.03.05</t>
  </si>
  <si>
    <t>GAS SERVICE</t>
  </si>
  <si>
    <t>980.03.11</t>
  </si>
  <si>
    <t>GAS MAIN 1"</t>
  </si>
  <si>
    <t>980.03.12</t>
  </si>
  <si>
    <t>GAS MAIN 2"</t>
  </si>
  <si>
    <t>980.03.14</t>
  </si>
  <si>
    <t>GAS MAIN 4"</t>
  </si>
  <si>
    <t>980.03.16</t>
  </si>
  <si>
    <t>GAS MAIN 6"</t>
  </si>
  <si>
    <t>980.04.01</t>
  </si>
  <si>
    <t>MONITOR WELL</t>
  </si>
  <si>
    <t>980.04.03</t>
  </si>
  <si>
    <t>SOILS TEST HOLE</t>
  </si>
  <si>
    <t>980.05.10</t>
  </si>
  <si>
    <t>UTILITY REPAIR</t>
  </si>
  <si>
    <t>980.05.11</t>
  </si>
  <si>
    <t>UTILITY REPAIR WITH VALVES</t>
  </si>
  <si>
    <t>980.05.12</t>
  </si>
  <si>
    <t>RECTIFIER</t>
  </si>
  <si>
    <t>980.05.15</t>
  </si>
  <si>
    <t>ADJUST UTILITY VALVES</t>
  </si>
  <si>
    <t>980.05.17</t>
  </si>
  <si>
    <t>GAS/WATER VALVES</t>
  </si>
  <si>
    <t>980.09.12</t>
  </si>
  <si>
    <t>UTILITY PULLBOX</t>
  </si>
  <si>
    <t>980.10.11</t>
  </si>
  <si>
    <t>UTILITY CONDUIT - ONE(1) 1"</t>
  </si>
  <si>
    <t>980.10.12</t>
  </si>
  <si>
    <t>UTILITY CONDUIT - TWO(2) 1"</t>
  </si>
  <si>
    <t>980.10.21</t>
  </si>
  <si>
    <t>UTILITY CONDUIT - ONE(1) 2"</t>
  </si>
  <si>
    <t>980.10.22</t>
  </si>
  <si>
    <t>UTILITY CONDUIT - TWO(2) 2"</t>
  </si>
  <si>
    <t>980.10.23</t>
  </si>
  <si>
    <t>UTILITY CONDUIT - THREE(3) 2"</t>
  </si>
  <si>
    <t>980.10.24</t>
  </si>
  <si>
    <t>UTILITY CONDUIT - FOUR(4) 2"</t>
  </si>
  <si>
    <t>980.10.25</t>
  </si>
  <si>
    <t>UTILITY CONDUIT - FIVE(5) 2"</t>
  </si>
  <si>
    <t>980.10.26</t>
  </si>
  <si>
    <t>UTILITY CONDUIT - SIX(6) 2"</t>
  </si>
  <si>
    <t>980.10.31</t>
  </si>
  <si>
    <t>UTILITY CONDUIT - ONE(1) 3"</t>
  </si>
  <si>
    <t>980.10.32</t>
  </si>
  <si>
    <t>UTILITY CONDUIT - TWO(2) 3"</t>
  </si>
  <si>
    <t>980.10.33</t>
  </si>
  <si>
    <t>UTILITY CONDUIT - THREE(3) 3"</t>
  </si>
  <si>
    <t>980.10.34</t>
  </si>
  <si>
    <t>UTILITY CONDUIT - FOUR(4) 3"</t>
  </si>
  <si>
    <t>980.10.35</t>
  </si>
  <si>
    <t>UTILITY CONDUIT - FIVE(5) 3"</t>
  </si>
  <si>
    <t>980.10.36</t>
  </si>
  <si>
    <t>UTILITY CONDUIT - SIX(6) 3"</t>
  </si>
  <si>
    <t>980.10.41</t>
  </si>
  <si>
    <t>UTILITY CONDUIT - ONE(1) 4"</t>
  </si>
  <si>
    <t>980.10.42</t>
  </si>
  <si>
    <t>UTILITY CONDUIT - TWO(2) 4"</t>
  </si>
  <si>
    <t>980.10.43</t>
  </si>
  <si>
    <t>UTILITY CONDUIT - THREE(3) 4"</t>
  </si>
  <si>
    <t>980.10.44</t>
  </si>
  <si>
    <t>UTILITY CONDUIT - FOUR(4) 4"</t>
  </si>
  <si>
    <t>980.10.45</t>
  </si>
  <si>
    <t>UTILITY CONDUIT - FIVE(5) 4"</t>
  </si>
  <si>
    <t>980.10.46</t>
  </si>
  <si>
    <t>UTILITY CONDUIT - SIX(6) 4"</t>
  </si>
  <si>
    <t>980.10.61</t>
  </si>
  <si>
    <t>UTILITY CONDUIT - ONE(1) 6"</t>
  </si>
  <si>
    <t>980.10.62</t>
  </si>
  <si>
    <t>UTILITY CONDUIT - TWO(2) 6"</t>
  </si>
  <si>
    <t>980.10.63</t>
  </si>
  <si>
    <t>UTILITY CONDUIT - THREE(3) 6"</t>
  </si>
  <si>
    <t>980.10.64</t>
  </si>
  <si>
    <t>UTILITY CONDUIT - FOUR(4) 6"</t>
  </si>
  <si>
    <t>980.10.65</t>
  </si>
  <si>
    <t>UTILITY CONDUIT - FIVE(5) 6"</t>
  </si>
  <si>
    <t>980.10.66</t>
  </si>
  <si>
    <t>UTILITY CONDUIT - SIX(6) 6"</t>
  </si>
  <si>
    <t>Admin Fee</t>
  </si>
  <si>
    <t>Updated 10/14/13 dbm - revised fee % for PC and INSP fees to match CCPW Effective Oct 15, 2013</t>
  </si>
  <si>
    <t>Plan Check Fee (($100 minimum for single residence, $500 minimum others)) 1.25%</t>
  </si>
  <si>
    <t>Updated 08/16/2013 DBM Revised all line items for incremental increase to charge fees to full bonding amounts.</t>
  </si>
  <si>
    <t>Updated 12/26/13 - dbm - Annual ENR Construction Cost Indes adjustment of 2.8%(Average Sept, Oct and Nov) Effective Feburary 1, 2014</t>
  </si>
  <si>
    <t>Updated 12/01/14 mac - revised all line items for incremental increase to charge fees to full bonding amounts.</t>
  </si>
  <si>
    <t>Public Quantity</t>
  </si>
  <si>
    <t>Private Quantity</t>
  </si>
  <si>
    <t>Total Private  Estimate for Surety</t>
  </si>
  <si>
    <t>Total Public Estimate for Surety</t>
  </si>
  <si>
    <t>100%  Unit Cost for Surety</t>
  </si>
  <si>
    <t>TRAFFIC SIGNAL FOUNDATION ONLY</t>
  </si>
  <si>
    <t>PREPARED BY:</t>
  </si>
  <si>
    <t xml:space="preserve">Sewer </t>
  </si>
  <si>
    <t>TRAFFIC SIGNAL MISCELLANEOUS</t>
  </si>
  <si>
    <t>ADJUST SD MANHOLE</t>
  </si>
  <si>
    <t>CAST IN PLACE STRUCTURE</t>
  </si>
  <si>
    <t>SEWER IMPROVEMENTS</t>
  </si>
  <si>
    <t>DRAINAGE IMPROVEMENTS</t>
  </si>
  <si>
    <t>ROADWAY IMPROVEMENTS</t>
  </si>
  <si>
    <t>TRAFFIC IMPROVEMENTS</t>
  </si>
  <si>
    <t>WATER AND FIRE IMPROVEMENTS</t>
  </si>
  <si>
    <t>Fire</t>
  </si>
  <si>
    <t>DRAINAGE IMPROVEMENTS CONTINUED</t>
  </si>
  <si>
    <t>DRY UTILITIES AND OTHER IMPROVEMENTS</t>
  </si>
  <si>
    <t>STREETLIGHT (STNDRD BASE)</t>
  </si>
  <si>
    <t>STRTLT FOUNDATION (STNDRD BASE)</t>
  </si>
  <si>
    <t>STRTLT FOUNDATION (CONC. POLE)</t>
  </si>
  <si>
    <t>SD CONCRETE ENCASEMENT</t>
  </si>
  <si>
    <t>Updated 2/14/08 dp - Add verbiage for min pc fee for single residence</t>
  </si>
  <si>
    <t>Updated 8/17/07 dp - res. min pc fee</t>
  </si>
  <si>
    <t>First $30,000.00 (2.75%)</t>
  </si>
  <si>
    <t>Next $90,000.00 (1.75%)</t>
  </si>
  <si>
    <t>Over $120,000.00 (1.0%)</t>
  </si>
  <si>
    <t>Updated 10/14/13 dbm - revised fee % for INSP fees to match CCPW Effective Oct 15, 2013</t>
  </si>
  <si>
    <t>Updated 11/20/2009 dbm - Revised full public cost adjusted to construction cost index published in
Oct. 12, 2009 Engineer News Record (ENR)</t>
  </si>
  <si>
    <t>Updated 12/26/13 - dbm - Annual ENR Construction Cost Indes adjustment of 2.8%(Average Sept, Oct and Nov) 
Effective Feburary 1, 2014</t>
  </si>
  <si>
    <t>PLAN CHECK FEE</t>
  </si>
  <si>
    <t>ESTIMATED LINE ITEM COST</t>
  </si>
  <si>
    <t>Subtotal Traffic</t>
  </si>
  <si>
    <t>Subtotal Roadway</t>
  </si>
  <si>
    <t>Subtotal Water</t>
  </si>
  <si>
    <t>Subtotal Sewer</t>
  </si>
  <si>
    <t>Subtotal Drainage</t>
  </si>
  <si>
    <t>Subtotal Drainage Cont.</t>
  </si>
  <si>
    <t>Subtotal Dry Utilities and Other</t>
  </si>
  <si>
    <t>&lt;&lt;*</t>
  </si>
  <si>
    <t>&lt;&lt;*- Plan Check Fee and Admin Fee due at time of Initial Submittal</t>
  </si>
  <si>
    <t>PRIVATE QUANTITIES ONLY NEED TO BE PROVIDED FOR PRIVATE STREET OR DRIVE WITHIN A RESIDENTIAL SUBDIVISION</t>
  </si>
  <si>
    <t>Pavement Markings</t>
  </si>
  <si>
    <t>633.00.01</t>
  </si>
  <si>
    <t>PVMT BUTTON(REFLECTIVE)</t>
  </si>
  <si>
    <t>633.00.02</t>
  </si>
  <si>
    <t>PVMT BUTTON(NON-REFLECTIVE)</t>
  </si>
  <si>
    <t>628.00.05</t>
  </si>
  <si>
    <t>PAVEMENT STRIPING COLLECTOR</t>
  </si>
  <si>
    <t>628.00.06</t>
  </si>
  <si>
    <t>PAVEMENT STRIPING ARTERIAL</t>
  </si>
  <si>
    <t>Subtotal=</t>
  </si>
  <si>
    <t>Grand Total (Public + Private) (Declared Value)</t>
  </si>
  <si>
    <t>N</t>
  </si>
  <si>
    <t>Unit Cost</t>
  </si>
  <si>
    <t>Improvement Agreement Required*  "Y" or "N"</t>
  </si>
  <si>
    <t xml:space="preserve">*    - A Improvement Agreement is required whenever a perfomance bond must be posted.
</t>
  </si>
  <si>
    <t>DENSE GRADE</t>
  </si>
  <si>
    <t>P30 PULL BOX</t>
  </si>
  <si>
    <t>623.00.14</t>
  </si>
  <si>
    <t>NO 5 PULL BOX</t>
  </si>
  <si>
    <t># LOT(S)</t>
  </si>
  <si>
    <t>Revised Jan, 2026</t>
  </si>
  <si>
    <r>
      <rPr>
        <b/>
        <sz val="22"/>
        <rFont val="Arial Black"/>
        <family val="2"/>
      </rPr>
      <t xml:space="preserve">Division of Building and Safety
</t>
    </r>
    <r>
      <rPr>
        <b/>
        <sz val="16"/>
        <rFont val="Arial Narrow"/>
        <family val="2"/>
      </rPr>
      <t xml:space="preserve">Land Development
</t>
    </r>
    <r>
      <rPr>
        <sz val="16"/>
        <rFont val="Arial Narrow"/>
        <family val="2"/>
      </rPr>
      <t>495 S. Main St, Las Vegas, NV 89101
(702) 229-6251
www.LasVegasNevada.gov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</si>
</sst>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2" x14ac:knownFonts="1">
    <font>
      <sz val="10"/>
      <name val="Arial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indexed="9"/>
      <name val="Times New Roman"/>
      <family val="1"/>
    </font>
    <font>
      <sz val="10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i/>
      <sz val="13"/>
      <color indexed="9"/>
      <name val="Times New Roman"/>
      <family val="1"/>
    </font>
    <font>
      <b/>
      <i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sz val="14"/>
      <color indexed="9"/>
      <name val="Times New Roman"/>
      <family val="1"/>
    </font>
    <font>
      <sz val="14"/>
      <color theme="0"/>
      <name val="Times New Roman"/>
      <family val="1"/>
    </font>
    <font>
      <b/>
      <sz val="22"/>
      <name val="Times New Roman"/>
      <family val="1"/>
    </font>
    <font>
      <b/>
      <sz val="22"/>
      <name val="Arial Black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3"/>
      <color rgb="FFFF0000"/>
      <name val="Times New Roman"/>
      <family val="1"/>
    </font>
    <font>
      <b/>
      <sz val="13"/>
      <color rgb="FFFF0000"/>
      <name val="Times New Roman"/>
      <family val="1"/>
    </font>
    <font>
      <sz val="12"/>
      <name val="Times New Roman"/>
      <family val="1"/>
    </font>
    <font>
      <b/>
      <sz val="22"/>
      <name val="Times New Roman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double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67">
    <xf numFmtId="0" fontId="0" fillId="0" borderId="0" xfId="0"/>
    <xf numFmtId="0" fontId="1" fillId="0" borderId="0" xfId="0" applyFont="1"/>
    <xf numFmtId="0" fontId="1" fillId="0" borderId="0" xfId="1" applyFont="1"/>
    <xf numFmtId="164" fontId="1" fillId="0" borderId="0" xfId="1" applyNumberFormat="1" applyFont="1"/>
    <xf numFmtId="0" fontId="3" fillId="0" borderId="0" xfId="1" applyFont="1"/>
    <xf numFmtId="0" fontId="5" fillId="0" borderId="2" xfId="1" applyFont="1" applyBorder="1" applyProtection="1">
      <protection locked="0"/>
    </xf>
    <xf numFmtId="0" fontId="5" fillId="0" borderId="0" xfId="1" applyFont="1" applyAlignment="1">
      <alignment horizontal="right"/>
    </xf>
    <xf numFmtId="0" fontId="5" fillId="0" borderId="0" xfId="1" applyFont="1"/>
    <xf numFmtId="164" fontId="5" fillId="0" borderId="0" xfId="1" applyNumberFormat="1" applyFont="1"/>
    <xf numFmtId="164" fontId="5" fillId="4" borderId="8" xfId="1" applyNumberFormat="1" applyFont="1" applyFill="1" applyBorder="1"/>
    <xf numFmtId="164" fontId="5" fillId="4" borderId="2" xfId="1" applyNumberFormat="1" applyFont="1" applyFill="1" applyBorder="1"/>
    <xf numFmtId="164" fontId="5" fillId="5" borderId="1" xfId="1" applyNumberFormat="1" applyFont="1" applyFill="1" applyBorder="1"/>
    <xf numFmtId="164" fontId="5" fillId="5" borderId="11" xfId="1" applyNumberFormat="1" applyFont="1" applyFill="1" applyBorder="1"/>
    <xf numFmtId="164" fontId="5" fillId="4" borderId="12" xfId="1" applyNumberFormat="1" applyFont="1" applyFill="1" applyBorder="1"/>
    <xf numFmtId="164" fontId="5" fillId="4" borderId="4" xfId="1" applyNumberFormat="1" applyFont="1" applyFill="1" applyBorder="1"/>
    <xf numFmtId="164" fontId="5" fillId="4" borderId="10" xfId="1" applyNumberFormat="1" applyFont="1" applyFill="1" applyBorder="1"/>
    <xf numFmtId="3" fontId="5" fillId="2" borderId="5" xfId="1" applyNumberFormat="1" applyFont="1" applyFill="1" applyBorder="1" applyAlignment="1" applyProtection="1">
      <alignment horizontal="right" vertical="top" wrapText="1"/>
      <protection locked="0"/>
    </xf>
    <xf numFmtId="0" fontId="5" fillId="0" borderId="5" xfId="1" applyFont="1" applyBorder="1" applyAlignment="1">
      <alignment horizontal="left"/>
    </xf>
    <xf numFmtId="164" fontId="5" fillId="4" borderId="8" xfId="1" applyNumberFormat="1" applyFont="1" applyFill="1" applyBorder="1" applyAlignment="1">
      <alignment wrapText="1"/>
    </xf>
    <xf numFmtId="0" fontId="9" fillId="0" borderId="5" xfId="1" applyFont="1" applyBorder="1" applyAlignment="1">
      <alignment horizontal="center"/>
    </xf>
    <xf numFmtId="0" fontId="12" fillId="0" borderId="5" xfId="1" applyFont="1" applyBorder="1"/>
    <xf numFmtId="0" fontId="12" fillId="0" borderId="5" xfId="1" applyFont="1" applyBorder="1" applyAlignment="1">
      <alignment horizontal="center"/>
    </xf>
    <xf numFmtId="164" fontId="10" fillId="0" borderId="5" xfId="1" applyNumberFormat="1" applyFont="1" applyBorder="1"/>
    <xf numFmtId="164" fontId="10" fillId="0" borderId="6" xfId="1" applyNumberFormat="1" applyFont="1" applyBorder="1"/>
    <xf numFmtId="0" fontId="12" fillId="0" borderId="6" xfId="1" applyFont="1" applyBorder="1"/>
    <xf numFmtId="0" fontId="10" fillId="0" borderId="5" xfId="1" applyFont="1" applyBorder="1" applyAlignment="1">
      <alignment horizontal="center"/>
    </xf>
    <xf numFmtId="0" fontId="10" fillId="0" borderId="5" xfId="1" applyFont="1" applyBorder="1"/>
    <xf numFmtId="0" fontId="10" fillId="3" borderId="5" xfId="1" applyFont="1" applyFill="1" applyBorder="1"/>
    <xf numFmtId="164" fontId="13" fillId="0" borderId="5" xfId="1" applyNumberFormat="1" applyFont="1" applyBorder="1"/>
    <xf numFmtId="0" fontId="10" fillId="0" borderId="6" xfId="1" applyFont="1" applyBorder="1"/>
    <xf numFmtId="164" fontId="10" fillId="6" borderId="5" xfId="1" applyNumberFormat="1" applyFont="1" applyFill="1" applyBorder="1" applyAlignment="1">
      <alignment horizontal="right"/>
    </xf>
    <xf numFmtId="164" fontId="10" fillId="6" borderId="5" xfId="1" applyNumberFormat="1" applyFont="1" applyFill="1" applyBorder="1"/>
    <xf numFmtId="0" fontId="10" fillId="0" borderId="6" xfId="1" applyFont="1" applyBorder="1" applyAlignment="1">
      <alignment horizontal="center"/>
    </xf>
    <xf numFmtId="0" fontId="10" fillId="0" borderId="13" xfId="1" applyFont="1" applyBorder="1"/>
    <xf numFmtId="0" fontId="10" fillId="0" borderId="5" xfId="1" applyFont="1" applyBorder="1" applyAlignment="1">
      <alignment horizontal="left"/>
    </xf>
    <xf numFmtId="0" fontId="9" fillId="0" borderId="14" xfId="1" applyFont="1" applyBorder="1" applyAlignment="1">
      <alignment horizontal="center"/>
    </xf>
    <xf numFmtId="0" fontId="12" fillId="0" borderId="14" xfId="1" applyFont="1" applyBorder="1"/>
    <xf numFmtId="0" fontId="12" fillId="0" borderId="14" xfId="1" applyFont="1" applyBorder="1" applyAlignment="1">
      <alignment horizontal="center"/>
    </xf>
    <xf numFmtId="164" fontId="10" fillId="0" borderId="14" xfId="1" applyNumberFormat="1" applyFont="1" applyBorder="1"/>
    <xf numFmtId="164" fontId="13" fillId="0" borderId="14" xfId="1" applyNumberFormat="1" applyFont="1" applyBorder="1"/>
    <xf numFmtId="164" fontId="10" fillId="0" borderId="15" xfId="1" applyNumberFormat="1" applyFont="1" applyBorder="1"/>
    <xf numFmtId="0" fontId="10" fillId="0" borderId="15" xfId="1" applyFont="1" applyBorder="1"/>
    <xf numFmtId="0" fontId="10" fillId="0" borderId="16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 wrapText="1"/>
    </xf>
    <xf numFmtId="164" fontId="10" fillId="0" borderId="16" xfId="1" applyNumberFormat="1" applyFont="1" applyBorder="1" applyAlignment="1">
      <alignment horizontal="center" vertical="center" wrapText="1"/>
    </xf>
    <xf numFmtId="164" fontId="9" fillId="0" borderId="16" xfId="1" applyNumberFormat="1" applyFont="1" applyBorder="1" applyAlignment="1">
      <alignment horizontal="center" vertical="center" wrapText="1"/>
    </xf>
    <xf numFmtId="0" fontId="12" fillId="0" borderId="15" xfId="1" applyFont="1" applyBorder="1"/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 wrapText="1"/>
    </xf>
    <xf numFmtId="164" fontId="10" fillId="0" borderId="9" xfId="1" applyNumberFormat="1" applyFont="1" applyBorder="1" applyAlignment="1">
      <alignment horizontal="center" vertical="center" wrapText="1"/>
    </xf>
    <xf numFmtId="164" fontId="9" fillId="0" borderId="9" xfId="1" applyNumberFormat="1" applyFont="1" applyBorder="1" applyAlignment="1">
      <alignment horizontal="center" vertical="center" wrapText="1"/>
    </xf>
    <xf numFmtId="0" fontId="10" fillId="0" borderId="14" xfId="1" applyFont="1" applyBorder="1"/>
    <xf numFmtId="164" fontId="7" fillId="0" borderId="0" xfId="1" applyNumberFormat="1" applyFont="1" applyAlignment="1">
      <alignment horizontal="center" vertical="center"/>
    </xf>
    <xf numFmtId="0" fontId="10" fillId="0" borderId="5" xfId="0" applyFont="1" applyBorder="1"/>
    <xf numFmtId="0" fontId="1" fillId="0" borderId="18" xfId="1" applyFont="1" applyBorder="1"/>
    <xf numFmtId="0" fontId="1" fillId="0" borderId="19" xfId="1" applyFont="1" applyBorder="1"/>
    <xf numFmtId="0" fontId="2" fillId="0" borderId="19" xfId="1" applyFont="1" applyBorder="1" applyAlignment="1">
      <alignment horizontal="left"/>
    </xf>
    <xf numFmtId="164" fontId="1" fillId="0" borderId="19" xfId="1" applyNumberFormat="1" applyFont="1" applyBorder="1"/>
    <xf numFmtId="164" fontId="1" fillId="0" borderId="20" xfId="1" applyNumberFormat="1" applyFont="1" applyBorder="1"/>
    <xf numFmtId="0" fontId="5" fillId="0" borderId="25" xfId="1" applyFont="1" applyBorder="1"/>
    <xf numFmtId="0" fontId="5" fillId="0" borderId="26" xfId="1" applyFont="1" applyBorder="1"/>
    <xf numFmtId="164" fontId="5" fillId="0" borderId="26" xfId="1" applyNumberFormat="1" applyFont="1" applyBorder="1"/>
    <xf numFmtId="0" fontId="6" fillId="0" borderId="25" xfId="1" applyFont="1" applyBorder="1"/>
    <xf numFmtId="0" fontId="5" fillId="0" borderId="25" xfId="1" applyFont="1" applyBorder="1" applyAlignment="1">
      <alignment vertical="top" wrapText="1"/>
    </xf>
    <xf numFmtId="0" fontId="5" fillId="0" borderId="25" xfId="1" applyFont="1" applyBorder="1" applyAlignment="1">
      <alignment wrapText="1"/>
    </xf>
    <xf numFmtId="0" fontId="5" fillId="0" borderId="21" xfId="1" applyFont="1" applyBorder="1" applyAlignment="1">
      <alignment wrapText="1"/>
    </xf>
    <xf numFmtId="164" fontId="5" fillId="2" borderId="25" xfId="1" applyNumberFormat="1" applyFont="1" applyFill="1" applyBorder="1" applyAlignment="1" applyProtection="1">
      <alignment horizontal="right" vertical="top" wrapText="1"/>
      <protection locked="0"/>
    </xf>
    <xf numFmtId="0" fontId="5" fillId="0" borderId="25" xfId="1" quotePrefix="1" applyFont="1" applyBorder="1"/>
    <xf numFmtId="0" fontId="5" fillId="0" borderId="25" xfId="0" applyFont="1" applyBorder="1"/>
    <xf numFmtId="0" fontId="5" fillId="0" borderId="0" xfId="0" applyFont="1"/>
    <xf numFmtId="0" fontId="5" fillId="0" borderId="26" xfId="0" applyFont="1" applyBorder="1"/>
    <xf numFmtId="0" fontId="1" fillId="0" borderId="25" xfId="1" applyFont="1" applyBorder="1"/>
    <xf numFmtId="164" fontId="1" fillId="0" borderId="26" xfId="1" applyNumberFormat="1" applyFont="1" applyBorder="1"/>
    <xf numFmtId="0" fontId="10" fillId="0" borderId="25" xfId="1" applyFont="1" applyBorder="1"/>
    <xf numFmtId="0" fontId="10" fillId="0" borderId="25" xfId="0" applyFont="1" applyBorder="1"/>
    <xf numFmtId="0" fontId="1" fillId="0" borderId="27" xfId="1" applyFont="1" applyBorder="1"/>
    <xf numFmtId="164" fontId="1" fillId="0" borderId="27" xfId="1" applyNumberFormat="1" applyFont="1" applyBorder="1"/>
    <xf numFmtId="164" fontId="1" fillId="0" borderId="17" xfId="1" applyNumberFormat="1" applyFont="1" applyBorder="1"/>
    <xf numFmtId="0" fontId="5" fillId="0" borderId="7" xfId="1" applyFont="1" applyBorder="1" applyProtection="1">
      <protection locked="0"/>
    </xf>
    <xf numFmtId="0" fontId="5" fillId="0" borderId="0" xfId="1" applyFont="1" applyProtection="1">
      <protection locked="0"/>
    </xf>
    <xf numFmtId="0" fontId="5" fillId="0" borderId="10" xfId="1" applyFont="1" applyBorder="1"/>
    <xf numFmtId="164" fontId="6" fillId="0" borderId="0" xfId="1" applyNumberFormat="1" applyFont="1" applyAlignment="1">
      <alignment horizontal="center" vertical="center"/>
    </xf>
    <xf numFmtId="164" fontId="5" fillId="0" borderId="0" xfId="1" applyNumberFormat="1" applyFont="1" applyAlignment="1">
      <alignment horizontal="center" vertical="center"/>
    </xf>
    <xf numFmtId="0" fontId="5" fillId="0" borderId="28" xfId="1" applyFont="1" applyBorder="1"/>
    <xf numFmtId="0" fontId="5" fillId="0" borderId="7" xfId="1" applyFont="1" applyBorder="1"/>
    <xf numFmtId="164" fontId="5" fillId="0" borderId="2" xfId="1" applyNumberFormat="1" applyFont="1" applyBorder="1"/>
    <xf numFmtId="164" fontId="8" fillId="0" borderId="0" xfId="1" applyNumberFormat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164" fontId="6" fillId="0" borderId="29" xfId="1" applyNumberFormat="1" applyFont="1" applyBorder="1" applyAlignment="1">
      <alignment horizontal="center" vertical="center"/>
    </xf>
    <xf numFmtId="0" fontId="14" fillId="0" borderId="0" xfId="1" applyFont="1" applyAlignment="1">
      <alignment vertical="center" wrapText="1"/>
    </xf>
    <xf numFmtId="164" fontId="5" fillId="0" borderId="26" xfId="1" applyNumberFormat="1" applyFont="1" applyBorder="1" applyAlignment="1">
      <alignment horizontal="center" vertical="center"/>
    </xf>
    <xf numFmtId="164" fontId="5" fillId="0" borderId="30" xfId="1" applyNumberFormat="1" applyFont="1" applyBorder="1"/>
    <xf numFmtId="0" fontId="5" fillId="0" borderId="25" xfId="1" applyFont="1" applyBorder="1" applyAlignment="1" applyProtection="1">
      <alignment horizontal="right"/>
      <protection locked="0"/>
    </xf>
    <xf numFmtId="0" fontId="5" fillId="6" borderId="31" xfId="1" applyFont="1" applyFill="1" applyBorder="1"/>
    <xf numFmtId="0" fontId="5" fillId="6" borderId="32" xfId="1" applyFont="1" applyFill="1" applyBorder="1"/>
    <xf numFmtId="0" fontId="5" fillId="6" borderId="33" xfId="1" applyFont="1" applyFill="1" applyBorder="1"/>
    <xf numFmtId="164" fontId="5" fillId="4" borderId="34" xfId="1" applyNumberFormat="1" applyFont="1" applyFill="1" applyBorder="1"/>
    <xf numFmtId="164" fontId="5" fillId="4" borderId="32" xfId="1" applyNumberFormat="1" applyFont="1" applyFill="1" applyBorder="1"/>
    <xf numFmtId="164" fontId="5" fillId="4" borderId="33" xfId="1" applyNumberFormat="1" applyFont="1" applyFill="1" applyBorder="1"/>
    <xf numFmtId="0" fontId="10" fillId="0" borderId="36" xfId="1" applyFont="1" applyBorder="1" applyAlignment="1">
      <alignment horizontal="left"/>
    </xf>
    <xf numFmtId="164" fontId="6" fillId="4" borderId="35" xfId="1" applyNumberFormat="1" applyFont="1" applyFill="1" applyBorder="1" applyAlignment="1">
      <alignment vertical="center"/>
    </xf>
    <xf numFmtId="0" fontId="18" fillId="0" borderId="0" xfId="1" applyFont="1"/>
    <xf numFmtId="164" fontId="19" fillId="0" borderId="26" xfId="1" applyNumberFormat="1" applyFont="1" applyBorder="1"/>
    <xf numFmtId="164" fontId="19" fillId="0" borderId="26" xfId="1" applyNumberFormat="1" applyFont="1" applyBorder="1" applyAlignment="1">
      <alignment wrapText="1"/>
    </xf>
    <xf numFmtId="2" fontId="1" fillId="0" borderId="0" xfId="1" applyNumberFormat="1" applyFont="1"/>
    <xf numFmtId="164" fontId="12" fillId="0" borderId="6" xfId="1" applyNumberFormat="1" applyFont="1" applyBorder="1"/>
    <xf numFmtId="0" fontId="2" fillId="0" borderId="0" xfId="1" applyFont="1"/>
    <xf numFmtId="0" fontId="12" fillId="0" borderId="13" xfId="1" applyFont="1" applyBorder="1"/>
    <xf numFmtId="0" fontId="12" fillId="0" borderId="6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5" xfId="1" applyFont="1" applyBorder="1"/>
    <xf numFmtId="0" fontId="10" fillId="0" borderId="5" xfId="1" applyFont="1" applyBorder="1" applyAlignment="1">
      <alignment horizontal="right"/>
    </xf>
    <xf numFmtId="164" fontId="10" fillId="0" borderId="0" xfId="0" applyNumberFormat="1" applyFont="1" applyAlignment="1">
      <alignment horizontal="right"/>
    </xf>
    <xf numFmtId="164" fontId="10" fillId="0" borderId="0" xfId="1" applyNumberFormat="1" applyFont="1"/>
    <xf numFmtId="0" fontId="6" fillId="0" borderId="0" xfId="1" applyFont="1" applyAlignment="1">
      <alignment horizontal="center" vertical="center" wrapText="1"/>
    </xf>
    <xf numFmtId="17" fontId="1" fillId="0" borderId="15" xfId="1" applyNumberFormat="1" applyFont="1" applyBorder="1" applyAlignment="1">
      <alignment horizontal="left"/>
    </xf>
    <xf numFmtId="164" fontId="3" fillId="0" borderId="0" xfId="1" applyNumberFormat="1" applyFont="1"/>
    <xf numFmtId="164" fontId="12" fillId="0" borderId="0" xfId="1" applyNumberFormat="1" applyFont="1"/>
    <xf numFmtId="164" fontId="12" fillId="0" borderId="5" xfId="1" applyNumberFormat="1" applyFont="1" applyBorder="1"/>
    <xf numFmtId="0" fontId="10" fillId="7" borderId="5" xfId="1" applyFont="1" applyFill="1" applyBorder="1"/>
    <xf numFmtId="0" fontId="20" fillId="0" borderId="0" xfId="1" applyFont="1" applyAlignment="1">
      <alignment horizontal="left" vertical="top" wrapText="1"/>
    </xf>
    <xf numFmtId="0" fontId="20" fillId="0" borderId="26" xfId="1" applyFont="1" applyBorder="1" applyAlignment="1">
      <alignment horizontal="left" vertical="top" wrapText="1"/>
    </xf>
    <xf numFmtId="0" fontId="10" fillId="0" borderId="25" xfId="1" applyFont="1" applyBorder="1" applyAlignment="1">
      <alignment horizontal="left" wrapText="1"/>
    </xf>
    <xf numFmtId="0" fontId="10" fillId="0" borderId="0" xfId="1" applyFont="1" applyAlignment="1">
      <alignment horizontal="left" wrapText="1"/>
    </xf>
    <xf numFmtId="0" fontId="10" fillId="0" borderId="26" xfId="1" applyFont="1" applyBorder="1" applyAlignment="1">
      <alignment horizontal="left" wrapText="1"/>
    </xf>
    <xf numFmtId="0" fontId="21" fillId="0" borderId="21" xfId="1" applyFont="1" applyBorder="1" applyAlignment="1">
      <alignment horizontal="center" wrapText="1"/>
    </xf>
    <xf numFmtId="0" fontId="14" fillId="0" borderId="7" xfId="1" applyFont="1" applyBorder="1" applyAlignment="1">
      <alignment horizontal="center" wrapText="1"/>
    </xf>
    <xf numFmtId="0" fontId="14" fillId="0" borderId="22" xfId="1" applyFont="1" applyBorder="1" applyAlignment="1">
      <alignment horizontal="center" wrapText="1"/>
    </xf>
    <xf numFmtId="0" fontId="11" fillId="0" borderId="2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164" fontId="5" fillId="4" borderId="4" xfId="1" applyNumberFormat="1" applyFont="1" applyFill="1" applyBorder="1" applyAlignment="1">
      <alignment wrapText="1"/>
    </xf>
    <xf numFmtId="0" fontId="5" fillId="0" borderId="10" xfId="1" applyFont="1" applyBorder="1" applyAlignment="1">
      <alignment wrapText="1"/>
    </xf>
    <xf numFmtId="164" fontId="5" fillId="4" borderId="8" xfId="1" applyNumberFormat="1" applyFont="1" applyFill="1" applyBorder="1" applyAlignment="1">
      <alignment horizontal="left" vertical="center" wrapText="1"/>
    </xf>
    <xf numFmtId="164" fontId="5" fillId="4" borderId="12" xfId="1" applyNumberFormat="1" applyFont="1" applyFill="1" applyBorder="1" applyAlignment="1">
      <alignment horizontal="left" vertical="center" wrapText="1"/>
    </xf>
    <xf numFmtId="44" fontId="5" fillId="4" borderId="15" xfId="1" applyNumberFormat="1" applyFont="1" applyFill="1" applyBorder="1" applyAlignment="1">
      <alignment horizontal="center" vertical="center" wrapText="1"/>
    </xf>
    <xf numFmtId="44" fontId="5" fillId="4" borderId="46" xfId="1" applyNumberFormat="1" applyFont="1" applyFill="1" applyBorder="1" applyAlignment="1">
      <alignment horizontal="center" vertical="center" wrapText="1"/>
    </xf>
    <xf numFmtId="44" fontId="5" fillId="4" borderId="6" xfId="1" applyNumberFormat="1" applyFont="1" applyFill="1" applyBorder="1" applyAlignment="1">
      <alignment horizontal="center" vertical="center" wrapText="1"/>
    </xf>
    <xf numFmtId="44" fontId="5" fillId="4" borderId="45" xfId="1" applyNumberFormat="1" applyFont="1" applyFill="1" applyBorder="1" applyAlignment="1">
      <alignment horizontal="center" vertical="center" wrapText="1"/>
    </xf>
    <xf numFmtId="44" fontId="5" fillId="4" borderId="39" xfId="1" applyNumberFormat="1" applyFont="1" applyFill="1" applyBorder="1" applyAlignment="1">
      <alignment horizontal="center" vertical="center" wrapText="1"/>
    </xf>
    <xf numFmtId="44" fontId="5" fillId="4" borderId="43" xfId="1" applyNumberFormat="1" applyFont="1" applyFill="1" applyBorder="1" applyAlignment="1">
      <alignment horizontal="center" vertical="center" wrapText="1"/>
    </xf>
    <xf numFmtId="44" fontId="6" fillId="4" borderId="21" xfId="1" applyNumberFormat="1" applyFont="1" applyFill="1" applyBorder="1" applyAlignment="1">
      <alignment horizontal="center" vertical="center"/>
    </xf>
    <xf numFmtId="44" fontId="6" fillId="4" borderId="7" xfId="1" applyNumberFormat="1" applyFont="1" applyFill="1" applyBorder="1" applyAlignment="1">
      <alignment horizontal="center" vertical="center"/>
    </xf>
    <xf numFmtId="44" fontId="6" fillId="4" borderId="10" xfId="1" applyNumberFormat="1" applyFont="1" applyFill="1" applyBorder="1" applyAlignment="1">
      <alignment horizontal="center" vertical="center"/>
    </xf>
    <xf numFmtId="0" fontId="8" fillId="0" borderId="7" xfId="1" applyFont="1" applyBorder="1" applyAlignment="1">
      <alignment horizontal="right"/>
    </xf>
    <xf numFmtId="0" fontId="8" fillId="0" borderId="22" xfId="1" applyFont="1" applyBorder="1" applyAlignment="1">
      <alignment horizontal="right"/>
    </xf>
    <xf numFmtId="44" fontId="5" fillId="4" borderId="41" xfId="1" applyNumberFormat="1" applyFont="1" applyFill="1" applyBorder="1" applyAlignment="1">
      <alignment horizontal="center" vertical="center"/>
    </xf>
    <xf numFmtId="44" fontId="5" fillId="4" borderId="44" xfId="1" applyNumberFormat="1" applyFont="1" applyFill="1" applyBorder="1" applyAlignment="1">
      <alignment horizontal="center" vertical="center"/>
    </xf>
    <xf numFmtId="44" fontId="5" fillId="4" borderId="6" xfId="1" applyNumberFormat="1" applyFont="1" applyFill="1" applyBorder="1" applyAlignment="1">
      <alignment horizontal="center" vertical="center"/>
    </xf>
    <xf numFmtId="44" fontId="5" fillId="4" borderId="45" xfId="1" applyNumberFormat="1" applyFont="1" applyFill="1" applyBorder="1" applyAlignment="1">
      <alignment horizontal="center" vertical="center"/>
    </xf>
    <xf numFmtId="44" fontId="5" fillId="4" borderId="39" xfId="1" applyNumberFormat="1" applyFont="1" applyFill="1" applyBorder="1" applyAlignment="1">
      <alignment horizontal="center" vertical="center"/>
    </xf>
    <xf numFmtId="44" fontId="5" fillId="4" borderId="43" xfId="1" applyNumberFormat="1" applyFont="1" applyFill="1" applyBorder="1" applyAlignment="1">
      <alignment horizontal="center" vertical="center"/>
    </xf>
    <xf numFmtId="164" fontId="5" fillId="4" borderId="8" xfId="1" applyNumberFormat="1" applyFont="1" applyFill="1" applyBorder="1" applyAlignment="1">
      <alignment horizontal="center" vertical="center" wrapText="1"/>
    </xf>
    <xf numFmtId="164" fontId="5" fillId="4" borderId="12" xfId="1" applyNumberFormat="1" applyFont="1" applyFill="1" applyBorder="1" applyAlignment="1">
      <alignment horizontal="center" vertical="center" wrapText="1"/>
    </xf>
    <xf numFmtId="44" fontId="5" fillId="4" borderId="37" xfId="1" applyNumberFormat="1" applyFont="1" applyFill="1" applyBorder="1" applyAlignment="1">
      <alignment horizontal="center" vertical="center" wrapText="1"/>
    </xf>
    <xf numFmtId="44" fontId="5" fillId="4" borderId="38" xfId="1" applyNumberFormat="1" applyFont="1" applyFill="1" applyBorder="1" applyAlignment="1">
      <alignment horizontal="center" vertical="center" wrapText="1"/>
    </xf>
    <xf numFmtId="44" fontId="5" fillId="4" borderId="13" xfId="1" applyNumberFormat="1" applyFont="1" applyFill="1" applyBorder="1" applyAlignment="1">
      <alignment horizontal="center" vertical="center" wrapText="1"/>
    </xf>
    <xf numFmtId="44" fontId="5" fillId="4" borderId="40" xfId="1" applyNumberFormat="1" applyFont="1" applyFill="1" applyBorder="1" applyAlignment="1">
      <alignment horizontal="center" vertical="center" wrapText="1"/>
    </xf>
    <xf numFmtId="44" fontId="5" fillId="4" borderId="42" xfId="1" applyNumberFormat="1" applyFont="1" applyFill="1" applyBorder="1" applyAlignment="1">
      <alignment horizontal="center" vertical="center"/>
    </xf>
    <xf numFmtId="44" fontId="5" fillId="4" borderId="13" xfId="1" applyNumberFormat="1" applyFont="1" applyFill="1" applyBorder="1" applyAlignment="1">
      <alignment horizontal="center" vertical="center"/>
    </xf>
    <xf numFmtId="44" fontId="5" fillId="4" borderId="40" xfId="1" applyNumberFormat="1" applyFont="1" applyFill="1" applyBorder="1" applyAlignment="1">
      <alignment horizontal="center" vertical="center"/>
    </xf>
    <xf numFmtId="0" fontId="11" fillId="0" borderId="9" xfId="1" applyFont="1" applyBorder="1" applyAlignment="1">
      <alignment horizontal="center"/>
    </xf>
    <xf numFmtId="0" fontId="9" fillId="0" borderId="6" xfId="1" applyFont="1" applyBorder="1" applyAlignment="1">
      <alignment horizontal="left"/>
    </xf>
    <xf numFmtId="0" fontId="9" fillId="0" borderId="13" xfId="1" applyFont="1" applyBorder="1" applyAlignment="1">
      <alignment horizontal="left"/>
    </xf>
    <xf numFmtId="0" fontId="11" fillId="0" borderId="16" xfId="1" applyFont="1" applyBorder="1" applyAlignment="1">
      <alignment horizontal="center"/>
    </xf>
    <xf numFmtId="0" fontId="9" fillId="0" borderId="15" xfId="1" applyFont="1" applyBorder="1" applyAlignment="1">
      <alignment horizontal="left"/>
    </xf>
    <xf numFmtId="0" fontId="9" fillId="0" borderId="17" xfId="1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1</xdr:row>
      <xdr:rowOff>12700</xdr:rowOff>
    </xdr:from>
    <xdr:to>
      <xdr:col>0</xdr:col>
      <xdr:colOff>1470025</xdr:colOff>
      <xdr:row>1</xdr:row>
      <xdr:rowOff>1295401</xdr:rowOff>
    </xdr:to>
    <xdr:pic>
      <xdr:nvPicPr>
        <xdr:cNvPr id="2" name="Picture 1" descr="C:\WINNT\Temporary Internet Files\Content.Outlook\MI4VE54P\Blue Filled City Se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03200"/>
          <a:ext cx="1381125" cy="12827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XEW66"/>
  <sheetViews>
    <sheetView tabSelected="1" showRuler="0" zoomScaleNormal="100" workbookViewId="0">
      <selection activeCell="H14" sqref="H14"/>
    </sheetView>
  </sheetViews>
  <sheetFormatPr defaultColWidth="9.140625" defaultRowHeight="15" x14ac:dyDescent="0.25"/>
  <cols>
    <col min="1" max="1" width="25.5703125" style="2" customWidth="1"/>
    <col min="2" max="2" width="58.5703125" style="2" customWidth="1"/>
    <col min="3" max="4" width="17.7109375" style="2" customWidth="1"/>
    <col min="5" max="6" width="17.7109375" style="3" customWidth="1"/>
    <col min="7" max="7" width="21.85546875" style="3" customWidth="1"/>
    <col min="8" max="8" width="18.5703125" style="3" customWidth="1"/>
    <col min="9" max="9" width="9.140625" style="2"/>
    <col min="10" max="10" width="10" style="2" bestFit="1" customWidth="1"/>
    <col min="11" max="16384" width="9.140625" style="2"/>
  </cols>
  <sheetData>
    <row r="1" spans="1:8" x14ac:dyDescent="0.25">
      <c r="A1" s="54"/>
      <c r="B1" s="55"/>
      <c r="C1" s="55"/>
      <c r="D1" s="56"/>
      <c r="E1" s="57"/>
      <c r="F1" s="58"/>
      <c r="G1" s="57"/>
      <c r="H1" s="57"/>
    </row>
    <row r="2" spans="1:8" ht="114" customHeight="1" thickBot="1" x14ac:dyDescent="0.4">
      <c r="A2" s="125" t="s">
        <v>771</v>
      </c>
      <c r="B2" s="126"/>
      <c r="C2" s="126"/>
      <c r="D2" s="126"/>
      <c r="E2" s="126"/>
      <c r="F2" s="127"/>
      <c r="G2" s="2"/>
      <c r="H2" s="2"/>
    </row>
    <row r="3" spans="1:8" ht="29.25" customHeight="1" x14ac:dyDescent="0.25">
      <c r="A3" s="128"/>
      <c r="B3" s="129"/>
      <c r="C3" s="129"/>
      <c r="D3" s="129"/>
      <c r="E3" s="129"/>
      <c r="F3" s="130"/>
      <c r="G3" s="89"/>
      <c r="H3" s="89"/>
    </row>
    <row r="4" spans="1:8" ht="17.25" thickBot="1" x14ac:dyDescent="0.3">
      <c r="A4" s="59" t="s">
        <v>0</v>
      </c>
      <c r="B4" s="78"/>
      <c r="C4" s="6" t="s">
        <v>1</v>
      </c>
      <c r="D4" s="78"/>
      <c r="E4" s="7"/>
      <c r="F4" s="60"/>
      <c r="G4" s="7"/>
      <c r="H4" s="7"/>
    </row>
    <row r="5" spans="1:8" ht="17.25" customHeight="1" thickBot="1" x14ac:dyDescent="0.3">
      <c r="A5" s="59" t="s">
        <v>2</v>
      </c>
      <c r="B5" s="5"/>
      <c r="C5" s="6" t="s">
        <v>769</v>
      </c>
      <c r="D5" s="5"/>
      <c r="E5" s="7"/>
      <c r="F5" s="60"/>
      <c r="G5" s="7"/>
      <c r="H5" s="7"/>
    </row>
    <row r="6" spans="1:8" ht="17.25" customHeight="1" thickBot="1" x14ac:dyDescent="0.3">
      <c r="A6" s="59" t="s">
        <v>713</v>
      </c>
      <c r="B6" s="5"/>
      <c r="C6" s="7"/>
      <c r="D6" s="7"/>
      <c r="E6" s="8"/>
      <c r="F6" s="61"/>
      <c r="G6" s="8"/>
      <c r="H6" s="8"/>
    </row>
    <row r="7" spans="1:8" ht="41.25" customHeight="1" thickBot="1" x14ac:dyDescent="0.35">
      <c r="A7" s="59"/>
      <c r="B7" s="79"/>
      <c r="C7" s="144"/>
      <c r="D7" s="144"/>
      <c r="E7" s="144"/>
      <c r="F7" s="145"/>
      <c r="G7" s="8"/>
      <c r="H7" s="8"/>
    </row>
    <row r="8" spans="1:8" ht="18" thickBot="1" x14ac:dyDescent="0.3">
      <c r="A8" s="62"/>
      <c r="B8" s="80"/>
      <c r="C8" s="152" t="s">
        <v>92</v>
      </c>
      <c r="D8" s="153"/>
      <c r="E8" s="133" t="s">
        <v>93</v>
      </c>
      <c r="F8" s="134"/>
      <c r="G8" s="52"/>
      <c r="H8" s="52"/>
    </row>
    <row r="9" spans="1:8" ht="17.25" x14ac:dyDescent="0.25">
      <c r="A9" s="62"/>
      <c r="B9" s="93" t="s">
        <v>743</v>
      </c>
      <c r="C9" s="154">
        <f>SEWER!G53</f>
        <v>0</v>
      </c>
      <c r="D9" s="155"/>
      <c r="E9" s="135">
        <f>SEWER!H53</f>
        <v>0</v>
      </c>
      <c r="F9" s="136"/>
      <c r="G9" s="52"/>
      <c r="H9" s="52"/>
    </row>
    <row r="10" spans="1:8" ht="17.25" x14ac:dyDescent="0.25">
      <c r="A10" s="62"/>
      <c r="B10" s="94" t="s">
        <v>742</v>
      </c>
      <c r="C10" s="137">
        <f>WATER!G47</f>
        <v>0</v>
      </c>
      <c r="D10" s="156"/>
      <c r="E10" s="137">
        <f>WATER!H47</f>
        <v>0</v>
      </c>
      <c r="F10" s="138"/>
      <c r="G10" s="52"/>
      <c r="H10" s="52"/>
    </row>
    <row r="11" spans="1:8" ht="17.25" x14ac:dyDescent="0.25">
      <c r="A11" s="62"/>
      <c r="B11" s="94" t="s">
        <v>741</v>
      </c>
      <c r="C11" s="137">
        <f>ROADWAY!G54</f>
        <v>0</v>
      </c>
      <c r="D11" s="156"/>
      <c r="E11" s="137">
        <f>ROADWAY!H54</f>
        <v>0</v>
      </c>
      <c r="F11" s="138"/>
      <c r="G11" s="52"/>
      <c r="H11" s="52"/>
    </row>
    <row r="12" spans="1:8" ht="17.25" x14ac:dyDescent="0.25">
      <c r="A12" s="62"/>
      <c r="B12" s="94" t="s">
        <v>740</v>
      </c>
      <c r="C12" s="137">
        <f>TRAFFIC!G38</f>
        <v>0</v>
      </c>
      <c r="D12" s="156"/>
      <c r="E12" s="137">
        <f>TRAFFIC!H38</f>
        <v>0</v>
      </c>
      <c r="F12" s="138"/>
      <c r="G12" s="52"/>
      <c r="H12" s="52"/>
    </row>
    <row r="13" spans="1:8" ht="17.25" x14ac:dyDescent="0.25">
      <c r="A13" s="62"/>
      <c r="B13" s="94" t="s">
        <v>744</v>
      </c>
      <c r="C13" s="137">
        <f>DRAINAGE!G76</f>
        <v>0</v>
      </c>
      <c r="D13" s="156"/>
      <c r="E13" s="137">
        <f>DRAINAGE!H76</f>
        <v>0</v>
      </c>
      <c r="F13" s="138"/>
      <c r="G13" s="52"/>
      <c r="H13" s="52"/>
    </row>
    <row r="14" spans="1:8" ht="17.25" x14ac:dyDescent="0.25">
      <c r="A14" s="62"/>
      <c r="B14" s="94" t="s">
        <v>745</v>
      </c>
      <c r="C14" s="137">
        <f>'DRAINAGE (Cont)'!G73</f>
        <v>0</v>
      </c>
      <c r="D14" s="156"/>
      <c r="E14" s="137">
        <f>'DRAINAGE (Cont)'!H73</f>
        <v>0</v>
      </c>
      <c r="F14" s="138"/>
      <c r="G14" s="52"/>
      <c r="H14" s="52"/>
    </row>
    <row r="15" spans="1:8" ht="18" thickBot="1" x14ac:dyDescent="0.3">
      <c r="A15" s="62"/>
      <c r="B15" s="95" t="s">
        <v>746</v>
      </c>
      <c r="C15" s="139">
        <f>'DRY UTILITIES AND OTHER'!G73</f>
        <v>0</v>
      </c>
      <c r="D15" s="157"/>
      <c r="E15" s="139">
        <f>'DRY UTILITIES AND OTHER'!H73</f>
        <v>0</v>
      </c>
      <c r="F15" s="140"/>
      <c r="G15" s="52"/>
      <c r="H15" s="52"/>
    </row>
    <row r="16" spans="1:8" ht="34.5" customHeight="1" thickTop="1" x14ac:dyDescent="0.25">
      <c r="A16" s="62"/>
      <c r="B16" s="96" t="s">
        <v>739</v>
      </c>
      <c r="C16" s="146">
        <f>SEWER!G53+WATER!G47+ROADWAY!G54+TRAFFIC!G38+DRAINAGE!G76+'DRAINAGE (Cont)'!G73+'DRY UTILITIES AND OTHER'!G73</f>
        <v>0</v>
      </c>
      <c r="D16" s="158"/>
      <c r="E16" s="146">
        <f>SEWER!H53+WATER!H47+ROADWAY!H54+TRAFFIC!H38+DRAINAGE!H76+'DRAINAGE (Cont)'!H73+'DRY UTILITIES AND OTHER'!H73</f>
        <v>0</v>
      </c>
      <c r="F16" s="147"/>
      <c r="G16" s="86"/>
      <c r="H16" s="86"/>
    </row>
    <row r="17" spans="1:8" ht="34.5" customHeight="1" x14ac:dyDescent="0.25">
      <c r="A17" s="62"/>
      <c r="B17" s="97" t="s">
        <v>94</v>
      </c>
      <c r="C17" s="148">
        <f>C16*0.1</f>
        <v>0</v>
      </c>
      <c r="D17" s="159"/>
      <c r="E17" s="148">
        <f>E16*0.1</f>
        <v>0</v>
      </c>
      <c r="F17" s="149"/>
      <c r="G17" s="114"/>
      <c r="H17" s="87"/>
    </row>
    <row r="18" spans="1:8" ht="35.25" customHeight="1" thickBot="1" x14ac:dyDescent="0.3">
      <c r="A18" s="63"/>
      <c r="B18" s="98" t="s">
        <v>95</v>
      </c>
      <c r="C18" s="150">
        <f>SUM(C16:C17)</f>
        <v>0</v>
      </c>
      <c r="D18" s="160"/>
      <c r="E18" s="150">
        <f>SUM(E16:E17)</f>
        <v>0</v>
      </c>
      <c r="F18" s="151"/>
      <c r="G18" s="88"/>
      <c r="H18" s="81"/>
    </row>
    <row r="19" spans="1:8" ht="35.25" customHeight="1" thickTop="1" thickBot="1" x14ac:dyDescent="0.3">
      <c r="A19" s="63"/>
      <c r="B19" s="100" t="s">
        <v>760</v>
      </c>
      <c r="C19" s="141">
        <f>SUM(C18:F18)</f>
        <v>0</v>
      </c>
      <c r="D19" s="142"/>
      <c r="E19" s="142"/>
      <c r="F19" s="143"/>
      <c r="G19" s="81"/>
      <c r="H19" s="81"/>
    </row>
    <row r="20" spans="1:8" ht="21" customHeight="1" thickBot="1" x14ac:dyDescent="0.3">
      <c r="A20" s="63"/>
      <c r="B20" s="85"/>
      <c r="C20" s="82"/>
      <c r="D20" s="82"/>
      <c r="E20" s="82"/>
      <c r="F20" s="90"/>
      <c r="G20" s="81"/>
      <c r="H20" s="81"/>
    </row>
    <row r="21" spans="1:8" ht="17.25" customHeight="1" thickBot="1" x14ac:dyDescent="0.3">
      <c r="A21" s="63"/>
      <c r="B21" s="11" t="s">
        <v>96</v>
      </c>
      <c r="C21" s="12"/>
      <c r="D21" s="83"/>
      <c r="E21" s="84"/>
      <c r="F21" s="61"/>
      <c r="G21" s="8"/>
      <c r="H21" s="8"/>
    </row>
    <row r="22" spans="1:8" ht="34.5" customHeight="1" thickBot="1" x14ac:dyDescent="0.3">
      <c r="A22" s="64"/>
      <c r="B22" s="9" t="s">
        <v>732</v>
      </c>
      <c r="C22" s="13"/>
      <c r="D22" s="10"/>
      <c r="E22" s="13">
        <f>IF((C16+E16)&lt;30000,(C16+E16)*0.0275,30000*0.0275)</f>
        <v>0</v>
      </c>
      <c r="F22" s="61"/>
      <c r="G22" s="8"/>
      <c r="H22" s="8"/>
    </row>
    <row r="23" spans="1:8" ht="17.25" customHeight="1" thickBot="1" x14ac:dyDescent="0.3">
      <c r="A23" s="92"/>
      <c r="B23" s="9" t="s">
        <v>733</v>
      </c>
      <c r="C23" s="13"/>
      <c r="D23" s="10"/>
      <c r="E23" s="13">
        <f>MIN(IF((C16+E16)&gt;30000,((C16+E16)-30000)*0.0175,0),1575)</f>
        <v>0</v>
      </c>
      <c r="F23" s="61"/>
      <c r="G23" s="8"/>
      <c r="H23" s="8"/>
    </row>
    <row r="24" spans="1:8" ht="34.5" customHeight="1" thickBot="1" x14ac:dyDescent="0.3">
      <c r="A24" s="64"/>
      <c r="B24" s="9" t="s">
        <v>734</v>
      </c>
      <c r="C24" s="13"/>
      <c r="D24" s="10"/>
      <c r="E24" s="13">
        <f>IF(120000&lt;(C16+E16),((C16+E16)-120000)*0.01,0)</f>
        <v>0</v>
      </c>
      <c r="F24" s="61"/>
      <c r="G24" s="8"/>
      <c r="H24" s="8"/>
    </row>
    <row r="25" spans="1:8" ht="33.75" customHeight="1" thickBot="1" x14ac:dyDescent="0.3">
      <c r="A25" s="92"/>
      <c r="B25" s="131" t="s">
        <v>97</v>
      </c>
      <c r="C25" s="132"/>
      <c r="D25" s="14"/>
      <c r="E25" s="15">
        <f>ROUND(IF(A25="Y",25,IF(A23="Y",MAXA(SUM(E22:E24),50),IF(SUM(E22:E24)=0,0,MAXA(SUM(E22:E24),150)))),2)</f>
        <v>0</v>
      </c>
      <c r="F25" s="61"/>
      <c r="G25" s="8"/>
      <c r="H25" s="8"/>
    </row>
    <row r="26" spans="1:8" ht="16.5" customHeight="1" thickBot="1" x14ac:dyDescent="0.3">
      <c r="A26" s="92"/>
      <c r="B26" s="11" t="s">
        <v>738</v>
      </c>
      <c r="C26" s="12"/>
      <c r="D26" s="91"/>
      <c r="E26" s="85"/>
      <c r="F26" s="61"/>
      <c r="G26" s="8"/>
      <c r="H26" s="8"/>
    </row>
    <row r="27" spans="1:8" ht="33.75" customHeight="1" thickBot="1" x14ac:dyDescent="0.3">
      <c r="A27" s="64" t="s">
        <v>98</v>
      </c>
      <c r="B27" s="18" t="s">
        <v>703</v>
      </c>
      <c r="C27" s="13"/>
      <c r="D27" s="9"/>
      <c r="E27" s="13">
        <f>ROUND(IF(A25="Y",25,IF(A23="Y",IF((C16+E16)&gt;8000,(C16+E16)*0.0125,100),IF((C16+E16)&gt;40000,(C16+E16)*0.0125,500))),2)</f>
        <v>500</v>
      </c>
      <c r="F27" s="103" t="s">
        <v>747</v>
      </c>
      <c r="G27" s="8"/>
      <c r="H27" s="8"/>
    </row>
    <row r="28" spans="1:8" ht="17.25" thickBot="1" x14ac:dyDescent="0.3">
      <c r="A28" s="16">
        <v>0</v>
      </c>
      <c r="B28" s="9" t="s">
        <v>99</v>
      </c>
      <c r="C28" s="13"/>
      <c r="D28" s="9"/>
      <c r="E28" s="13">
        <f>IF(A28&gt;0,100+(10*A28),0)</f>
        <v>0</v>
      </c>
      <c r="F28" s="61"/>
      <c r="G28" s="8"/>
      <c r="H28" s="8"/>
    </row>
    <row r="29" spans="1:8" ht="50.25" thickBot="1" x14ac:dyDescent="0.3">
      <c r="A29" s="65" t="s">
        <v>763</v>
      </c>
      <c r="B29" s="9" t="s">
        <v>100</v>
      </c>
      <c r="C29" s="13"/>
      <c r="D29" s="9"/>
      <c r="E29" s="13">
        <f>IF(A31="Y",100,0)</f>
        <v>0</v>
      </c>
      <c r="F29" s="61"/>
      <c r="G29" s="8"/>
      <c r="H29" s="8"/>
    </row>
    <row r="30" spans="1:8" ht="17.25" thickBot="1" x14ac:dyDescent="0.3">
      <c r="A30" s="64"/>
      <c r="B30" s="9" t="s">
        <v>701</v>
      </c>
      <c r="C30" s="13"/>
      <c r="D30" s="9"/>
      <c r="E30" s="13">
        <v>55</v>
      </c>
      <c r="F30" s="102" t="s">
        <v>747</v>
      </c>
      <c r="G30" s="8"/>
      <c r="H30" s="8"/>
    </row>
    <row r="31" spans="1:8" ht="17.25" thickBot="1" x14ac:dyDescent="0.3">
      <c r="A31" s="66" t="s">
        <v>761</v>
      </c>
      <c r="B31" s="9" t="s">
        <v>101</v>
      </c>
      <c r="C31" s="13"/>
      <c r="D31" s="9"/>
      <c r="E31" s="13">
        <f>SUM(E25:E30)</f>
        <v>555</v>
      </c>
      <c r="F31" s="61"/>
      <c r="G31" s="8"/>
      <c r="H31" s="8"/>
    </row>
    <row r="32" spans="1:8" ht="18.75" customHeight="1" x14ac:dyDescent="0.25">
      <c r="A32" s="67"/>
      <c r="B32" s="101" t="s">
        <v>748</v>
      </c>
      <c r="C32" s="7"/>
      <c r="D32" s="7"/>
      <c r="E32" s="8"/>
      <c r="F32" s="61"/>
      <c r="G32" s="8"/>
      <c r="H32" s="8"/>
    </row>
    <row r="33" spans="1:16377" ht="12.95" hidden="1" customHeight="1" x14ac:dyDescent="0.25">
      <c r="A33" s="59" t="s">
        <v>102</v>
      </c>
      <c r="B33" s="7"/>
      <c r="C33" s="7"/>
      <c r="D33" s="7"/>
      <c r="E33" s="8"/>
      <c r="F33" s="61"/>
      <c r="G33" s="8"/>
      <c r="H33" s="8"/>
    </row>
    <row r="34" spans="1:16377" ht="12.95" hidden="1" customHeight="1" x14ac:dyDescent="0.25">
      <c r="A34" s="59" t="s">
        <v>103</v>
      </c>
      <c r="B34" s="7"/>
      <c r="C34" s="7"/>
      <c r="D34" s="7"/>
      <c r="E34" s="8"/>
      <c r="F34" s="61"/>
      <c r="G34" s="8"/>
      <c r="H34" s="8"/>
    </row>
    <row r="35" spans="1:16377" ht="12.95" hidden="1" customHeight="1" x14ac:dyDescent="0.25">
      <c r="A35" s="59" t="s">
        <v>104</v>
      </c>
      <c r="B35" s="7"/>
      <c r="C35" s="7"/>
      <c r="D35" s="7"/>
      <c r="E35" s="8"/>
      <c r="F35" s="61"/>
      <c r="G35" s="8"/>
      <c r="H35" s="8"/>
    </row>
    <row r="36" spans="1:16377" ht="12.95" hidden="1" customHeight="1" x14ac:dyDescent="0.25">
      <c r="A36" s="59" t="s">
        <v>105</v>
      </c>
      <c r="B36" s="7"/>
      <c r="C36" s="7"/>
      <c r="D36" s="7"/>
      <c r="E36" s="8"/>
      <c r="F36" s="61"/>
      <c r="G36" s="8"/>
      <c r="H36" s="8"/>
    </row>
    <row r="37" spans="1:16377" ht="12.95" hidden="1" customHeight="1" x14ac:dyDescent="0.25">
      <c r="A37" s="59" t="s">
        <v>106</v>
      </c>
      <c r="B37" s="7"/>
      <c r="C37" s="7"/>
      <c r="D37" s="7"/>
      <c r="E37" s="8"/>
      <c r="F37" s="61"/>
      <c r="G37" s="8"/>
      <c r="H37" s="8"/>
    </row>
    <row r="38" spans="1:16377" ht="12.95" hidden="1" customHeight="1" x14ac:dyDescent="0.25">
      <c r="A38" s="59" t="s">
        <v>107</v>
      </c>
      <c r="B38" s="7"/>
      <c r="C38" s="7"/>
      <c r="D38" s="7"/>
      <c r="E38" s="8"/>
      <c r="F38" s="61"/>
      <c r="G38" s="8"/>
      <c r="H38" s="8"/>
    </row>
    <row r="39" spans="1:16377" ht="12.95" hidden="1" customHeight="1" x14ac:dyDescent="0.25">
      <c r="A39" s="59" t="s">
        <v>108</v>
      </c>
      <c r="B39" s="7"/>
      <c r="C39" s="7"/>
      <c r="D39" s="7"/>
      <c r="E39" s="8"/>
      <c r="F39" s="61"/>
      <c r="G39" s="8"/>
      <c r="H39" s="8"/>
    </row>
    <row r="40" spans="1:16377" ht="12.95" hidden="1" customHeight="1" x14ac:dyDescent="0.25">
      <c r="A40" s="17" t="s">
        <v>704</v>
      </c>
      <c r="B40" s="7"/>
      <c r="C40" s="7"/>
      <c r="D40" s="7"/>
      <c r="E40" s="8"/>
      <c r="F40" s="61"/>
      <c r="G40" s="8"/>
      <c r="H40" s="8"/>
    </row>
    <row r="41" spans="1:16377" ht="12.95" hidden="1" customHeight="1" x14ac:dyDescent="0.25">
      <c r="A41" s="68" t="s">
        <v>702</v>
      </c>
      <c r="B41" s="69"/>
      <c r="C41" s="69"/>
      <c r="D41" s="69"/>
      <c r="E41" s="69"/>
      <c r="F41" s="70"/>
      <c r="G41" s="69"/>
      <c r="H41" s="6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1"/>
      <c r="XDR41" s="1"/>
      <c r="XDS41" s="1"/>
      <c r="XDT41" s="1"/>
      <c r="XDU41" s="1"/>
      <c r="XDV41" s="1"/>
      <c r="XDW41" s="1"/>
      <c r="XDX41" s="1"/>
      <c r="XDY41" s="1"/>
      <c r="XDZ41" s="1"/>
      <c r="XEA41" s="1"/>
      <c r="XEB41" s="1"/>
      <c r="XEC41" s="1"/>
      <c r="XED41" s="1"/>
      <c r="XEE41" s="1"/>
      <c r="XEF41" s="1"/>
      <c r="XEG41" s="1"/>
      <c r="XEH41" s="1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  <c r="XEW41" s="1"/>
    </row>
    <row r="42" spans="1:16377" ht="12.95" hidden="1" customHeight="1" x14ac:dyDescent="0.25">
      <c r="A42" s="59" t="s">
        <v>705</v>
      </c>
      <c r="B42" s="7"/>
      <c r="C42" s="7"/>
      <c r="D42" s="7"/>
      <c r="E42" s="8"/>
      <c r="F42" s="61"/>
      <c r="G42" s="8"/>
      <c r="H42" s="8"/>
    </row>
    <row r="43" spans="1:16377" ht="12.95" hidden="1" customHeight="1" x14ac:dyDescent="0.25">
      <c r="A43" s="71" t="s">
        <v>706</v>
      </c>
      <c r="F43" s="72"/>
    </row>
    <row r="44" spans="1:16377" ht="18.75" hidden="1" x14ac:dyDescent="0.3">
      <c r="A44" s="73" t="s">
        <v>731</v>
      </c>
      <c r="F44" s="72"/>
    </row>
    <row r="45" spans="1:16377" ht="18.75" hidden="1" x14ac:dyDescent="0.3">
      <c r="A45" s="73" t="s">
        <v>730</v>
      </c>
      <c r="F45" s="72"/>
    </row>
    <row r="46" spans="1:16377" ht="18.75" hidden="1" x14ac:dyDescent="0.3">
      <c r="A46" s="73" t="s">
        <v>104</v>
      </c>
      <c r="F46" s="72"/>
    </row>
    <row r="47" spans="1:16377" ht="40.5" hidden="1" customHeight="1" x14ac:dyDescent="0.3">
      <c r="A47" s="122" t="s">
        <v>736</v>
      </c>
      <c r="B47" s="123"/>
      <c r="C47" s="123"/>
      <c r="D47" s="123"/>
      <c r="E47" s="123"/>
      <c r="F47" s="124"/>
    </row>
    <row r="48" spans="1:16377" ht="18.75" hidden="1" x14ac:dyDescent="0.3">
      <c r="A48" s="73" t="s">
        <v>106</v>
      </c>
      <c r="F48" s="72"/>
    </row>
    <row r="49" spans="1:6" ht="18.75" hidden="1" x14ac:dyDescent="0.3">
      <c r="A49" s="73" t="s">
        <v>107</v>
      </c>
      <c r="F49" s="72"/>
    </row>
    <row r="50" spans="1:6" ht="18.75" hidden="1" x14ac:dyDescent="0.3">
      <c r="A50" s="73" t="s">
        <v>108</v>
      </c>
      <c r="F50" s="72"/>
    </row>
    <row r="51" spans="1:6" ht="18.75" hidden="1" x14ac:dyDescent="0.3">
      <c r="A51" s="99" t="s">
        <v>704</v>
      </c>
      <c r="F51" s="72"/>
    </row>
    <row r="52" spans="1:6" ht="18.75" hidden="1" x14ac:dyDescent="0.3">
      <c r="A52" s="74" t="s">
        <v>735</v>
      </c>
      <c r="F52" s="72"/>
    </row>
    <row r="53" spans="1:6" ht="36.75" hidden="1" customHeight="1" x14ac:dyDescent="0.3">
      <c r="A53" s="122" t="s">
        <v>737</v>
      </c>
      <c r="B53" s="123"/>
      <c r="C53" s="123"/>
      <c r="D53" s="123"/>
      <c r="E53" s="123"/>
      <c r="F53" s="124"/>
    </row>
    <row r="54" spans="1:6" ht="18.75" hidden="1" x14ac:dyDescent="0.3">
      <c r="A54" s="73" t="s">
        <v>706</v>
      </c>
      <c r="F54" s="72"/>
    </row>
    <row r="55" spans="1:6" x14ac:dyDescent="0.25">
      <c r="A55" s="71"/>
      <c r="B55" s="106" t="s">
        <v>749</v>
      </c>
      <c r="F55" s="72"/>
    </row>
    <row r="56" spans="1:6" ht="51.75" customHeight="1" x14ac:dyDescent="0.25">
      <c r="A56" s="71"/>
      <c r="B56" s="120" t="s">
        <v>764</v>
      </c>
      <c r="C56" s="120"/>
      <c r="D56" s="120"/>
      <c r="E56" s="120"/>
      <c r="F56" s="121"/>
    </row>
    <row r="57" spans="1:6" ht="15" customHeight="1" x14ac:dyDescent="0.25">
      <c r="A57" s="71"/>
      <c r="F57" s="72"/>
    </row>
    <row r="58" spans="1:6" x14ac:dyDescent="0.25">
      <c r="A58" s="71"/>
      <c r="F58" s="72"/>
    </row>
    <row r="59" spans="1:6" x14ac:dyDescent="0.25">
      <c r="A59" s="71"/>
      <c r="F59" s="72"/>
    </row>
    <row r="60" spans="1:6" x14ac:dyDescent="0.25">
      <c r="A60" s="71"/>
      <c r="F60" s="72"/>
    </row>
    <row r="61" spans="1:6" x14ac:dyDescent="0.25">
      <c r="A61" s="71"/>
      <c r="F61" s="72"/>
    </row>
    <row r="62" spans="1:6" x14ac:dyDescent="0.25">
      <c r="A62" s="71"/>
      <c r="F62" s="72"/>
    </row>
    <row r="63" spans="1:6" x14ac:dyDescent="0.25">
      <c r="A63" s="71"/>
      <c r="F63" s="72"/>
    </row>
    <row r="64" spans="1:6" x14ac:dyDescent="0.25">
      <c r="A64" s="71"/>
      <c r="F64" s="72"/>
    </row>
    <row r="65" spans="1:6" x14ac:dyDescent="0.25">
      <c r="A65" s="71"/>
      <c r="F65" s="72"/>
    </row>
    <row r="66" spans="1:6" x14ac:dyDescent="0.25">
      <c r="A66" s="115" t="s">
        <v>770</v>
      </c>
      <c r="B66" s="75"/>
      <c r="C66" s="75"/>
      <c r="D66" s="75"/>
      <c r="E66" s="76"/>
      <c r="F66" s="77"/>
    </row>
  </sheetData>
  <mergeCells count="30">
    <mergeCell ref="E16:F16"/>
    <mergeCell ref="E17:F17"/>
    <mergeCell ref="E18:F18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B56:F56"/>
    <mergeCell ref="A47:F47"/>
    <mergeCell ref="A53:F53"/>
    <mergeCell ref="A2:F2"/>
    <mergeCell ref="A3:F3"/>
    <mergeCell ref="B25:C25"/>
    <mergeCell ref="E8:F8"/>
    <mergeCell ref="E9:F9"/>
    <mergeCell ref="E10:F10"/>
    <mergeCell ref="E11:F11"/>
    <mergeCell ref="E12:F12"/>
    <mergeCell ref="E13:F13"/>
    <mergeCell ref="E14:F14"/>
    <mergeCell ref="E15:F15"/>
    <mergeCell ref="C19:F19"/>
    <mergeCell ref="C7:F7"/>
  </mergeCells>
  <pageMargins left="0.75" right="0.75" top="1" bottom="1" header="0.5" footer="0.5"/>
  <pageSetup scale="58" fitToHeight="37" orientation="portrait" r:id="rId1"/>
  <headerFooter alignWithMargins="0">
    <oddHeader>&amp;C&amp;"Arial,Bold"&amp;16City of Las Vegas
Bond Estimate Form</oddHeader>
    <oddFooter>&amp;C&amp;12Page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M53"/>
  <sheetViews>
    <sheetView showRuler="0" zoomScaleNormal="100" workbookViewId="0">
      <pane ySplit="2" topLeftCell="A3" activePane="bottomLeft" state="frozen"/>
      <selection pane="bottomLeft" activeCell="K34" sqref="K34"/>
    </sheetView>
  </sheetViews>
  <sheetFormatPr defaultColWidth="9.140625" defaultRowHeight="18.75" x14ac:dyDescent="0.3"/>
  <cols>
    <col min="1" max="1" width="18.5703125" style="25" customWidth="1"/>
    <col min="2" max="2" width="47.42578125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9" width="15.42578125" style="2" customWidth="1"/>
    <col min="10" max="10" width="9.140625" style="2"/>
    <col min="11" max="11" width="10.28515625" style="2" bestFit="1" customWidth="1"/>
    <col min="12" max="12" width="9.140625" style="2"/>
    <col min="13" max="13" width="10.28515625" style="2" bestFit="1" customWidth="1"/>
    <col min="14" max="16384" width="9.140625" style="2"/>
  </cols>
  <sheetData>
    <row r="1" spans="1:12" ht="21" thickBot="1" x14ac:dyDescent="0.35">
      <c r="A1" s="161" t="s">
        <v>718</v>
      </c>
      <c r="B1" s="161"/>
      <c r="C1" s="161"/>
      <c r="D1" s="161"/>
      <c r="E1" s="161"/>
      <c r="F1" s="161"/>
      <c r="G1" s="161"/>
      <c r="H1" s="161"/>
    </row>
    <row r="2" spans="1:12" ht="82.5" customHeight="1" thickBot="1" x14ac:dyDescent="0.3">
      <c r="A2" s="47" t="s">
        <v>109</v>
      </c>
      <c r="B2" s="47" t="s">
        <v>3</v>
      </c>
      <c r="C2" s="48" t="s">
        <v>707</v>
      </c>
      <c r="D2" s="48" t="s">
        <v>708</v>
      </c>
      <c r="E2" s="48" t="s">
        <v>110</v>
      </c>
      <c r="F2" s="49" t="s">
        <v>762</v>
      </c>
      <c r="G2" s="50" t="s">
        <v>710</v>
      </c>
      <c r="H2" s="50" t="s">
        <v>709</v>
      </c>
    </row>
    <row r="3" spans="1:12" x14ac:dyDescent="0.3">
      <c r="A3" s="35" t="s">
        <v>714</v>
      </c>
      <c r="B3" s="36"/>
      <c r="C3" s="36"/>
      <c r="D3" s="36"/>
      <c r="E3" s="37"/>
      <c r="F3" s="38"/>
      <c r="G3" s="40"/>
      <c r="H3" s="46"/>
    </row>
    <row r="4" spans="1:12" s="4" customFormat="1" x14ac:dyDescent="0.3">
      <c r="A4" s="21">
        <v>0</v>
      </c>
      <c r="B4" s="20"/>
      <c r="C4" s="20"/>
      <c r="D4" s="20"/>
      <c r="E4" s="21"/>
      <c r="F4" s="22"/>
      <c r="G4" s="23"/>
      <c r="H4" s="24"/>
    </row>
    <row r="5" spans="1:12" x14ac:dyDescent="0.3">
      <c r="A5" s="25" t="s">
        <v>4</v>
      </c>
      <c r="B5" s="26" t="s">
        <v>111</v>
      </c>
      <c r="C5" s="27"/>
      <c r="D5" s="27"/>
      <c r="E5" s="25" t="s">
        <v>5</v>
      </c>
      <c r="F5" s="22">
        <v>42.321620000000003</v>
      </c>
      <c r="G5" s="23">
        <f t="shared" ref="G5:G41" si="0">C5*F5</f>
        <v>0</v>
      </c>
      <c r="H5" s="23">
        <f t="shared" ref="H5:H40" si="1">F5*D5</f>
        <v>0</v>
      </c>
      <c r="I5" s="104"/>
      <c r="J5" s="3"/>
      <c r="L5" s="3"/>
    </row>
    <row r="6" spans="1:12" x14ac:dyDescent="0.3">
      <c r="A6" s="25" t="s">
        <v>112</v>
      </c>
      <c r="B6" s="26" t="s">
        <v>113</v>
      </c>
      <c r="C6" s="27"/>
      <c r="D6" s="27"/>
      <c r="E6" s="25" t="s">
        <v>5</v>
      </c>
      <c r="F6" s="22">
        <v>68.07856000000001</v>
      </c>
      <c r="G6" s="23">
        <f t="shared" si="0"/>
        <v>0</v>
      </c>
      <c r="H6" s="23">
        <f t="shared" si="1"/>
        <v>0</v>
      </c>
      <c r="I6" s="104"/>
      <c r="J6" s="3"/>
      <c r="L6" s="3"/>
    </row>
    <row r="7" spans="1:12" x14ac:dyDescent="0.3">
      <c r="A7" s="25" t="s">
        <v>6</v>
      </c>
      <c r="B7" s="26" t="s">
        <v>7</v>
      </c>
      <c r="C7" s="27"/>
      <c r="D7" s="27"/>
      <c r="E7" s="25" t="s">
        <v>5</v>
      </c>
      <c r="F7" s="22">
        <v>86.959400000000002</v>
      </c>
      <c r="G7" s="23">
        <f t="shared" si="0"/>
        <v>0</v>
      </c>
      <c r="H7" s="23">
        <f t="shared" si="1"/>
        <v>0</v>
      </c>
      <c r="I7" s="104"/>
      <c r="J7" s="3"/>
      <c r="L7" s="3"/>
    </row>
    <row r="8" spans="1:12" x14ac:dyDescent="0.3">
      <c r="A8" s="25" t="s">
        <v>8</v>
      </c>
      <c r="B8" s="26" t="s">
        <v>114</v>
      </c>
      <c r="C8" s="27"/>
      <c r="D8" s="27"/>
      <c r="E8" s="25" t="s">
        <v>5</v>
      </c>
      <c r="F8" s="22">
        <v>111.86846</v>
      </c>
      <c r="G8" s="23">
        <f t="shared" si="0"/>
        <v>0</v>
      </c>
      <c r="H8" s="23">
        <f t="shared" si="1"/>
        <v>0</v>
      </c>
      <c r="I8" s="104"/>
      <c r="J8" s="3"/>
      <c r="L8" s="3"/>
    </row>
    <row r="9" spans="1:12" x14ac:dyDescent="0.3">
      <c r="A9" s="25" t="s">
        <v>115</v>
      </c>
      <c r="B9" s="26" t="s">
        <v>116</v>
      </c>
      <c r="C9" s="27"/>
      <c r="D9" s="27"/>
      <c r="E9" s="25" t="s">
        <v>5</v>
      </c>
      <c r="F9" s="22">
        <v>149.17518000000001</v>
      </c>
      <c r="G9" s="23">
        <f t="shared" si="0"/>
        <v>0</v>
      </c>
      <c r="H9" s="23">
        <f t="shared" si="1"/>
        <v>0</v>
      </c>
      <c r="I9" s="104"/>
      <c r="J9" s="3"/>
      <c r="L9" s="3"/>
    </row>
    <row r="10" spans="1:12" x14ac:dyDescent="0.3">
      <c r="A10" s="25" t="s">
        <v>117</v>
      </c>
      <c r="B10" s="26" t="s">
        <v>118</v>
      </c>
      <c r="C10" s="27"/>
      <c r="D10" s="27"/>
      <c r="E10" s="25" t="s">
        <v>5</v>
      </c>
      <c r="F10" s="22">
        <v>180.27789999999999</v>
      </c>
      <c r="G10" s="23">
        <f t="shared" si="0"/>
        <v>0</v>
      </c>
      <c r="H10" s="23">
        <f t="shared" si="1"/>
        <v>0</v>
      </c>
      <c r="I10" s="104"/>
      <c r="J10" s="3"/>
      <c r="L10" s="3"/>
    </row>
    <row r="11" spans="1:12" x14ac:dyDescent="0.3">
      <c r="A11" s="25" t="s">
        <v>9</v>
      </c>
      <c r="B11" s="26" t="s">
        <v>10</v>
      </c>
      <c r="C11" s="27"/>
      <c r="D11" s="27"/>
      <c r="E11" s="25" t="s">
        <v>5</v>
      </c>
      <c r="F11" s="22">
        <v>221.28634</v>
      </c>
      <c r="G11" s="23">
        <f t="shared" si="0"/>
        <v>0</v>
      </c>
      <c r="H11" s="23">
        <f t="shared" si="1"/>
        <v>0</v>
      </c>
      <c r="I11" s="104"/>
      <c r="J11" s="3"/>
      <c r="L11" s="3"/>
    </row>
    <row r="12" spans="1:12" x14ac:dyDescent="0.3">
      <c r="A12" s="25" t="s">
        <v>119</v>
      </c>
      <c r="B12" s="26" t="s">
        <v>120</v>
      </c>
      <c r="C12" s="27"/>
      <c r="D12" s="27"/>
      <c r="E12" s="25" t="s">
        <v>5</v>
      </c>
      <c r="F12" s="22">
        <v>242.43164000000002</v>
      </c>
      <c r="G12" s="23">
        <f t="shared" si="0"/>
        <v>0</v>
      </c>
      <c r="H12" s="23">
        <f t="shared" si="1"/>
        <v>0</v>
      </c>
      <c r="I12" s="104"/>
      <c r="J12" s="3"/>
      <c r="L12" s="3"/>
    </row>
    <row r="13" spans="1:12" x14ac:dyDescent="0.3">
      <c r="A13" s="25" t="s">
        <v>121</v>
      </c>
      <c r="B13" s="26" t="s">
        <v>122</v>
      </c>
      <c r="C13" s="27"/>
      <c r="D13" s="27"/>
      <c r="E13" s="25" t="s">
        <v>5</v>
      </c>
      <c r="F13" s="22">
        <v>182.04604</v>
      </c>
      <c r="G13" s="23">
        <f t="shared" si="0"/>
        <v>0</v>
      </c>
      <c r="H13" s="23">
        <f t="shared" si="1"/>
        <v>0</v>
      </c>
      <c r="I13" s="104"/>
      <c r="J13" s="3"/>
      <c r="L13" s="3"/>
    </row>
    <row r="14" spans="1:12" x14ac:dyDescent="0.3">
      <c r="A14" s="25" t="s">
        <v>123</v>
      </c>
      <c r="B14" s="26" t="s">
        <v>124</v>
      </c>
      <c r="C14" s="27"/>
      <c r="D14" s="27"/>
      <c r="E14" s="25" t="s">
        <v>5</v>
      </c>
      <c r="F14" s="22">
        <v>257.39362</v>
      </c>
      <c r="G14" s="23">
        <f t="shared" si="0"/>
        <v>0</v>
      </c>
      <c r="H14" s="23">
        <f t="shared" si="1"/>
        <v>0</v>
      </c>
      <c r="I14" s="104"/>
      <c r="J14" s="3"/>
      <c r="L14" s="3"/>
    </row>
    <row r="15" spans="1:12" x14ac:dyDescent="0.3">
      <c r="A15" s="25" t="s">
        <v>125</v>
      </c>
      <c r="B15" s="26" t="s">
        <v>126</v>
      </c>
      <c r="C15" s="27"/>
      <c r="D15" s="27"/>
      <c r="E15" s="25" t="s">
        <v>5</v>
      </c>
      <c r="F15" s="22">
        <v>279.70733999999999</v>
      </c>
      <c r="G15" s="23">
        <f t="shared" si="0"/>
        <v>0</v>
      </c>
      <c r="H15" s="23">
        <f t="shared" si="1"/>
        <v>0</v>
      </c>
      <c r="I15" s="104"/>
      <c r="J15" s="3"/>
      <c r="L15" s="3"/>
    </row>
    <row r="16" spans="1:12" x14ac:dyDescent="0.3">
      <c r="A16" s="25" t="s">
        <v>127</v>
      </c>
      <c r="B16" s="26" t="s">
        <v>128</v>
      </c>
      <c r="C16" s="27"/>
      <c r="D16" s="27"/>
      <c r="E16" s="25" t="s">
        <v>5</v>
      </c>
      <c r="F16" s="22">
        <v>186.47156000000001</v>
      </c>
      <c r="G16" s="23">
        <f t="shared" si="0"/>
        <v>0</v>
      </c>
      <c r="H16" s="23">
        <f t="shared" si="1"/>
        <v>0</v>
      </c>
      <c r="I16" s="104"/>
      <c r="J16" s="3"/>
      <c r="L16" s="3"/>
    </row>
    <row r="17" spans="1:13" x14ac:dyDescent="0.3">
      <c r="A17" s="25" t="s">
        <v>129</v>
      </c>
      <c r="B17" s="26" t="s">
        <v>130</v>
      </c>
      <c r="C17" s="27"/>
      <c r="D17" s="27"/>
      <c r="E17" s="25" t="s">
        <v>5</v>
      </c>
      <c r="F17" s="22">
        <v>124.67972</v>
      </c>
      <c r="G17" s="23">
        <f t="shared" si="0"/>
        <v>0</v>
      </c>
      <c r="H17" s="23">
        <f t="shared" si="1"/>
        <v>0</v>
      </c>
      <c r="I17" s="104"/>
      <c r="J17" s="3"/>
      <c r="L17" s="3"/>
    </row>
    <row r="18" spans="1:13" x14ac:dyDescent="0.3">
      <c r="A18" s="25" t="s">
        <v>131</v>
      </c>
      <c r="B18" s="26" t="s">
        <v>132</v>
      </c>
      <c r="C18" s="27"/>
      <c r="D18" s="27"/>
      <c r="E18" s="25" t="s">
        <v>5</v>
      </c>
      <c r="F18" s="22">
        <v>143.38477999999998</v>
      </c>
      <c r="G18" s="23">
        <f t="shared" si="0"/>
        <v>0</v>
      </c>
      <c r="H18" s="23">
        <f t="shared" si="1"/>
        <v>0</v>
      </c>
      <c r="I18" s="104"/>
      <c r="J18" s="3"/>
      <c r="L18" s="3"/>
    </row>
    <row r="19" spans="1:13" x14ac:dyDescent="0.3">
      <c r="A19" s="25" t="s">
        <v>133</v>
      </c>
      <c r="B19" s="26" t="s">
        <v>134</v>
      </c>
      <c r="C19" s="27"/>
      <c r="D19" s="27"/>
      <c r="E19" s="25" t="s">
        <v>5</v>
      </c>
      <c r="F19" s="22">
        <v>158.21233999999998</v>
      </c>
      <c r="G19" s="23">
        <f t="shared" si="0"/>
        <v>0</v>
      </c>
      <c r="H19" s="23">
        <f t="shared" si="1"/>
        <v>0</v>
      </c>
      <c r="I19" s="104"/>
      <c r="J19" s="3"/>
      <c r="L19" s="3"/>
    </row>
    <row r="20" spans="1:13" x14ac:dyDescent="0.3">
      <c r="A20" s="25" t="s">
        <v>135</v>
      </c>
      <c r="B20" s="26" t="s">
        <v>136</v>
      </c>
      <c r="C20" s="27"/>
      <c r="D20" s="27"/>
      <c r="E20" s="25" t="s">
        <v>5</v>
      </c>
      <c r="F20" s="22">
        <v>172.38848000000002</v>
      </c>
      <c r="G20" s="23">
        <f t="shared" si="0"/>
        <v>0</v>
      </c>
      <c r="H20" s="23">
        <f t="shared" si="1"/>
        <v>0</v>
      </c>
      <c r="I20" s="104"/>
      <c r="J20" s="3"/>
      <c r="L20" s="3"/>
    </row>
    <row r="21" spans="1:13" x14ac:dyDescent="0.3">
      <c r="A21" s="25" t="s">
        <v>137</v>
      </c>
      <c r="B21" s="26" t="s">
        <v>138</v>
      </c>
      <c r="C21" s="27"/>
      <c r="D21" s="27"/>
      <c r="E21" s="25" t="s">
        <v>5</v>
      </c>
      <c r="F21" s="22">
        <v>202.64331999999999</v>
      </c>
      <c r="G21" s="23">
        <f t="shared" si="0"/>
        <v>0</v>
      </c>
      <c r="H21" s="23">
        <f t="shared" si="1"/>
        <v>0</v>
      </c>
      <c r="I21" s="104"/>
      <c r="J21" s="3"/>
      <c r="L21" s="3"/>
    </row>
    <row r="22" spans="1:13" x14ac:dyDescent="0.3">
      <c r="A22" s="25" t="s">
        <v>139</v>
      </c>
      <c r="B22" s="26" t="s">
        <v>140</v>
      </c>
      <c r="C22" s="27"/>
      <c r="D22" s="27"/>
      <c r="E22" s="25" t="s">
        <v>5</v>
      </c>
      <c r="F22" s="22">
        <v>261.85016000000002</v>
      </c>
      <c r="G22" s="23">
        <f t="shared" si="0"/>
        <v>0</v>
      </c>
      <c r="H22" s="23">
        <f t="shared" si="1"/>
        <v>0</v>
      </c>
      <c r="I22" s="104"/>
      <c r="J22" s="3"/>
      <c r="L22" s="3"/>
    </row>
    <row r="23" spans="1:13" x14ac:dyDescent="0.3">
      <c r="A23" s="25" t="s">
        <v>141</v>
      </c>
      <c r="B23" s="26" t="s">
        <v>142</v>
      </c>
      <c r="C23" s="27"/>
      <c r="D23" s="27"/>
      <c r="E23" s="25" t="s">
        <v>5</v>
      </c>
      <c r="F23" s="22">
        <v>286.79024000000004</v>
      </c>
      <c r="G23" s="23">
        <f t="shared" si="0"/>
        <v>0</v>
      </c>
      <c r="H23" s="23">
        <f t="shared" si="1"/>
        <v>0</v>
      </c>
      <c r="I23" s="104"/>
      <c r="K23" s="3"/>
      <c r="M23" s="3"/>
    </row>
    <row r="24" spans="1:13" x14ac:dyDescent="0.3">
      <c r="A24" s="25" t="s">
        <v>143</v>
      </c>
      <c r="B24" s="26" t="s">
        <v>144</v>
      </c>
      <c r="C24" s="27"/>
      <c r="D24" s="27"/>
      <c r="E24" s="25" t="s">
        <v>5</v>
      </c>
      <c r="F24" s="22">
        <v>317.95499999999998</v>
      </c>
      <c r="G24" s="23">
        <f t="shared" si="0"/>
        <v>0</v>
      </c>
      <c r="H24" s="23">
        <f t="shared" si="1"/>
        <v>0</v>
      </c>
      <c r="I24" s="104"/>
      <c r="K24" s="3"/>
      <c r="M24" s="3"/>
    </row>
    <row r="25" spans="1:13" x14ac:dyDescent="0.3">
      <c r="A25" s="25" t="s">
        <v>145</v>
      </c>
      <c r="B25" s="26" t="s">
        <v>146</v>
      </c>
      <c r="C25" s="27"/>
      <c r="D25" s="27"/>
      <c r="E25" s="25" t="s">
        <v>5</v>
      </c>
      <c r="F25" s="22">
        <v>336.67040000000003</v>
      </c>
      <c r="G25" s="23">
        <f t="shared" si="0"/>
        <v>0</v>
      </c>
      <c r="H25" s="23">
        <f t="shared" si="1"/>
        <v>0</v>
      </c>
      <c r="I25" s="104"/>
      <c r="K25" s="3"/>
      <c r="M25" s="3"/>
    </row>
    <row r="26" spans="1:13" x14ac:dyDescent="0.3">
      <c r="A26" s="25" t="s">
        <v>147</v>
      </c>
      <c r="B26" s="26" t="s">
        <v>148</v>
      </c>
      <c r="C26" s="27"/>
      <c r="D26" s="27"/>
      <c r="E26" s="25" t="s">
        <v>5</v>
      </c>
      <c r="F26" s="22">
        <v>386.54021999999998</v>
      </c>
      <c r="G26" s="23">
        <f t="shared" si="0"/>
        <v>0</v>
      </c>
      <c r="H26" s="23">
        <f t="shared" si="1"/>
        <v>0</v>
      </c>
      <c r="I26" s="104"/>
      <c r="K26" s="3"/>
      <c r="M26" s="3"/>
    </row>
    <row r="27" spans="1:13" x14ac:dyDescent="0.3">
      <c r="A27" s="25" t="s">
        <v>149</v>
      </c>
      <c r="B27" s="26" t="s">
        <v>150</v>
      </c>
      <c r="C27" s="27"/>
      <c r="D27" s="27"/>
      <c r="E27" s="25" t="s">
        <v>5</v>
      </c>
      <c r="F27" s="22">
        <v>234.95581999999999</v>
      </c>
      <c r="G27" s="23">
        <f t="shared" si="0"/>
        <v>0</v>
      </c>
      <c r="H27" s="23">
        <f t="shared" si="1"/>
        <v>0</v>
      </c>
      <c r="I27" s="104"/>
      <c r="K27" s="3"/>
      <c r="M27" s="3"/>
    </row>
    <row r="28" spans="1:13" x14ac:dyDescent="0.3">
      <c r="A28" s="25" t="s">
        <v>151</v>
      </c>
      <c r="B28" s="26" t="s">
        <v>152</v>
      </c>
      <c r="C28" s="27"/>
      <c r="D28" s="27"/>
      <c r="E28" s="25" t="s">
        <v>5</v>
      </c>
      <c r="F28" s="22">
        <v>311.74065999999999</v>
      </c>
      <c r="G28" s="23">
        <f t="shared" si="0"/>
        <v>0</v>
      </c>
      <c r="H28" s="23">
        <f t="shared" si="1"/>
        <v>0</v>
      </c>
      <c r="I28" s="104"/>
      <c r="K28" s="3"/>
      <c r="M28" s="3"/>
    </row>
    <row r="29" spans="1:13" x14ac:dyDescent="0.3">
      <c r="A29" s="25" t="s">
        <v>153</v>
      </c>
      <c r="B29" s="26" t="s">
        <v>154</v>
      </c>
      <c r="C29" s="27"/>
      <c r="D29" s="27"/>
      <c r="E29" s="25" t="s">
        <v>5</v>
      </c>
      <c r="F29" s="22">
        <v>405.24528000000004</v>
      </c>
      <c r="G29" s="23">
        <f t="shared" si="0"/>
        <v>0</v>
      </c>
      <c r="H29" s="23">
        <f t="shared" si="1"/>
        <v>0</v>
      </c>
      <c r="I29" s="104"/>
      <c r="K29" s="3"/>
      <c r="M29" s="3"/>
    </row>
    <row r="30" spans="1:13" x14ac:dyDescent="0.3">
      <c r="A30" s="25" t="s">
        <v>155</v>
      </c>
      <c r="B30" s="26" t="s">
        <v>156</v>
      </c>
      <c r="C30" s="27"/>
      <c r="D30" s="27"/>
      <c r="E30" s="25" t="s">
        <v>5</v>
      </c>
      <c r="F30" s="22">
        <v>498.76024000000001</v>
      </c>
      <c r="G30" s="23">
        <f t="shared" si="0"/>
        <v>0</v>
      </c>
      <c r="H30" s="23">
        <f t="shared" si="1"/>
        <v>0</v>
      </c>
      <c r="I30" s="104"/>
      <c r="K30" s="3"/>
      <c r="M30" s="3"/>
    </row>
    <row r="31" spans="1:13" x14ac:dyDescent="0.3">
      <c r="A31" s="25" t="s">
        <v>157</v>
      </c>
      <c r="B31" s="26" t="s">
        <v>158</v>
      </c>
      <c r="C31" s="27"/>
      <c r="D31" s="27"/>
      <c r="E31" s="25" t="s">
        <v>5</v>
      </c>
      <c r="F31" s="22">
        <v>592.29588000000012</v>
      </c>
      <c r="G31" s="23">
        <f t="shared" si="0"/>
        <v>0</v>
      </c>
      <c r="H31" s="23">
        <f t="shared" si="1"/>
        <v>0</v>
      </c>
      <c r="I31" s="104"/>
      <c r="K31" s="3"/>
      <c r="M31" s="3"/>
    </row>
    <row r="32" spans="1:13" x14ac:dyDescent="0.3">
      <c r="A32" s="25" t="s">
        <v>159</v>
      </c>
      <c r="B32" s="26" t="s">
        <v>160</v>
      </c>
      <c r="C32" s="27"/>
      <c r="D32" s="27"/>
      <c r="E32" s="25" t="s">
        <v>5</v>
      </c>
      <c r="F32" s="22">
        <v>685.81083999999998</v>
      </c>
      <c r="G32" s="23">
        <f t="shared" si="0"/>
        <v>0</v>
      </c>
      <c r="H32" s="23">
        <f t="shared" si="1"/>
        <v>0</v>
      </c>
      <c r="I32" s="104"/>
      <c r="K32" s="3"/>
      <c r="M32" s="3"/>
    </row>
    <row r="33" spans="1:13" x14ac:dyDescent="0.3">
      <c r="A33" s="25" t="s">
        <v>161</v>
      </c>
      <c r="B33" s="26" t="s">
        <v>162</v>
      </c>
      <c r="C33" s="27"/>
      <c r="D33" s="27"/>
      <c r="E33" s="25" t="s">
        <v>5</v>
      </c>
      <c r="F33" s="22">
        <v>779.33614000000011</v>
      </c>
      <c r="G33" s="23">
        <f t="shared" si="0"/>
        <v>0</v>
      </c>
      <c r="H33" s="23">
        <f t="shared" si="1"/>
        <v>0</v>
      </c>
      <c r="I33" s="104"/>
      <c r="K33" s="3"/>
      <c r="M33" s="3"/>
    </row>
    <row r="34" spans="1:13" x14ac:dyDescent="0.3">
      <c r="A34" s="25" t="s">
        <v>163</v>
      </c>
      <c r="B34" s="26" t="s">
        <v>164</v>
      </c>
      <c r="C34" s="27"/>
      <c r="D34" s="27"/>
      <c r="E34" s="25" t="s">
        <v>5</v>
      </c>
      <c r="F34" s="22">
        <v>872.84076000000005</v>
      </c>
      <c r="G34" s="23">
        <f t="shared" si="0"/>
        <v>0</v>
      </c>
      <c r="H34" s="23">
        <f t="shared" si="1"/>
        <v>0</v>
      </c>
      <c r="I34" s="104"/>
      <c r="K34" s="3"/>
      <c r="M34" s="3"/>
    </row>
    <row r="35" spans="1:13" x14ac:dyDescent="0.3">
      <c r="A35" s="25" t="s">
        <v>165</v>
      </c>
      <c r="B35" s="26" t="s">
        <v>166</v>
      </c>
      <c r="C35" s="27"/>
      <c r="D35" s="27"/>
      <c r="E35" s="25" t="s">
        <v>5</v>
      </c>
      <c r="F35" s="22">
        <v>94.497259999999997</v>
      </c>
      <c r="G35" s="23">
        <f t="shared" si="0"/>
        <v>0</v>
      </c>
      <c r="H35" s="23">
        <f t="shared" si="1"/>
        <v>0</v>
      </c>
      <c r="I35" s="104"/>
      <c r="K35" s="3"/>
      <c r="M35" s="3"/>
    </row>
    <row r="36" spans="1:13" x14ac:dyDescent="0.3">
      <c r="A36" s="25" t="s">
        <v>167</v>
      </c>
      <c r="B36" s="26" t="s">
        <v>168</v>
      </c>
      <c r="C36" s="27"/>
      <c r="D36" s="27"/>
      <c r="E36" s="25" t="s">
        <v>50</v>
      </c>
      <c r="F36" s="22">
        <v>47.264140000000005</v>
      </c>
      <c r="G36" s="23">
        <f t="shared" si="0"/>
        <v>0</v>
      </c>
      <c r="H36" s="23">
        <f t="shared" si="1"/>
        <v>0</v>
      </c>
      <c r="I36" s="104"/>
      <c r="K36" s="3"/>
      <c r="M36" s="3"/>
    </row>
    <row r="37" spans="1:13" x14ac:dyDescent="0.3">
      <c r="A37" s="25" t="s">
        <v>169</v>
      </c>
      <c r="B37" s="26" t="s">
        <v>170</v>
      </c>
      <c r="C37" s="27"/>
      <c r="D37" s="27"/>
      <c r="E37" s="25" t="s">
        <v>13</v>
      </c>
      <c r="F37" s="22">
        <v>10193.988860000001</v>
      </c>
      <c r="G37" s="23">
        <f t="shared" si="0"/>
        <v>0</v>
      </c>
      <c r="H37" s="23">
        <f t="shared" si="1"/>
        <v>0</v>
      </c>
      <c r="I37" s="104"/>
      <c r="K37" s="3"/>
      <c r="M37" s="3"/>
    </row>
    <row r="38" spans="1:13" x14ac:dyDescent="0.3">
      <c r="A38" s="25" t="s">
        <v>171</v>
      </c>
      <c r="B38" s="26" t="s">
        <v>172</v>
      </c>
      <c r="C38" s="27"/>
      <c r="D38" s="27"/>
      <c r="E38" s="25" t="s">
        <v>13</v>
      </c>
      <c r="F38" s="22">
        <v>1740.4391400000002</v>
      </c>
      <c r="G38" s="23">
        <f t="shared" si="0"/>
        <v>0</v>
      </c>
      <c r="H38" s="23">
        <f t="shared" si="1"/>
        <v>0</v>
      </c>
      <c r="I38" s="104"/>
      <c r="K38" s="3"/>
      <c r="M38" s="3"/>
    </row>
    <row r="39" spans="1:13" x14ac:dyDescent="0.3">
      <c r="A39" s="25" t="s">
        <v>173</v>
      </c>
      <c r="B39" s="26" t="s">
        <v>174</v>
      </c>
      <c r="C39" s="27"/>
      <c r="D39" s="27"/>
      <c r="E39" s="25" t="s">
        <v>5</v>
      </c>
      <c r="F39" s="22">
        <v>48.484259999999999</v>
      </c>
      <c r="G39" s="23">
        <f t="shared" si="0"/>
        <v>0</v>
      </c>
      <c r="H39" s="23">
        <f t="shared" si="1"/>
        <v>0</v>
      </c>
      <c r="I39" s="104"/>
      <c r="K39" s="3"/>
      <c r="M39" s="3"/>
    </row>
    <row r="40" spans="1:13" x14ac:dyDescent="0.3">
      <c r="A40" s="25" t="s">
        <v>11</v>
      </c>
      <c r="B40" s="26" t="s">
        <v>175</v>
      </c>
      <c r="C40" s="27"/>
      <c r="D40" s="27"/>
      <c r="F40" s="22">
        <v>0</v>
      </c>
      <c r="G40" s="23">
        <f t="shared" si="0"/>
        <v>0</v>
      </c>
      <c r="H40" s="23">
        <f t="shared" si="1"/>
        <v>0</v>
      </c>
      <c r="I40" s="104"/>
      <c r="K40" s="3"/>
      <c r="M40" s="3"/>
    </row>
    <row r="41" spans="1:13" s="4" customFormat="1" x14ac:dyDescent="0.3">
      <c r="A41" s="21">
        <v>0</v>
      </c>
      <c r="B41" s="20">
        <v>0</v>
      </c>
      <c r="C41" s="20">
        <v>1</v>
      </c>
      <c r="D41" s="20"/>
      <c r="E41" s="21">
        <v>0</v>
      </c>
      <c r="F41" s="118">
        <v>0</v>
      </c>
      <c r="G41" s="23">
        <f t="shared" si="0"/>
        <v>0</v>
      </c>
      <c r="H41" s="105"/>
      <c r="I41" s="104"/>
      <c r="J41" s="2"/>
      <c r="K41" s="3"/>
      <c r="M41" s="116"/>
    </row>
    <row r="42" spans="1:13" x14ac:dyDescent="0.3">
      <c r="A42" s="162" t="s">
        <v>176</v>
      </c>
      <c r="B42" s="163"/>
      <c r="C42" s="20"/>
      <c r="D42" s="20"/>
      <c r="E42" s="21">
        <v>0</v>
      </c>
      <c r="H42" s="105"/>
      <c r="I42" s="104"/>
      <c r="K42" s="3"/>
      <c r="M42" s="3"/>
    </row>
    <row r="43" spans="1:13" s="4" customFormat="1" x14ac:dyDescent="0.3">
      <c r="A43" s="21">
        <v>0</v>
      </c>
      <c r="B43" s="20">
        <v>0</v>
      </c>
      <c r="C43" s="20"/>
      <c r="D43" s="20"/>
      <c r="E43" s="21">
        <v>0</v>
      </c>
      <c r="F43" s="118">
        <v>0</v>
      </c>
      <c r="G43" s="23"/>
      <c r="H43" s="105"/>
      <c r="I43" s="104"/>
      <c r="J43" s="2"/>
      <c r="K43" s="3"/>
      <c r="M43" s="116"/>
    </row>
    <row r="44" spans="1:13" x14ac:dyDescent="0.3">
      <c r="A44" s="25" t="s">
        <v>12</v>
      </c>
      <c r="B44" s="26" t="s">
        <v>177</v>
      </c>
      <c r="C44" s="27"/>
      <c r="D44" s="27"/>
      <c r="E44" s="25" t="s">
        <v>13</v>
      </c>
      <c r="F44" s="22">
        <v>8950.8313400000006</v>
      </c>
      <c r="G44" s="23">
        <f t="shared" ref="G44:G52" si="2">C44*F44</f>
        <v>0</v>
      </c>
      <c r="H44" s="23">
        <f t="shared" ref="H44:H52" si="3">F44*D44</f>
        <v>0</v>
      </c>
      <c r="I44" s="104"/>
      <c r="K44" s="3"/>
      <c r="M44" s="3"/>
    </row>
    <row r="45" spans="1:13" x14ac:dyDescent="0.3">
      <c r="A45" s="25" t="s">
        <v>14</v>
      </c>
      <c r="B45" s="26" t="s">
        <v>15</v>
      </c>
      <c r="C45" s="27"/>
      <c r="D45" s="27"/>
      <c r="E45" s="25" t="s">
        <v>13</v>
      </c>
      <c r="F45" s="22">
        <v>17342.216980000001</v>
      </c>
      <c r="G45" s="23">
        <f t="shared" si="2"/>
        <v>0</v>
      </c>
      <c r="H45" s="23">
        <f t="shared" si="3"/>
        <v>0</v>
      </c>
      <c r="I45" s="104"/>
      <c r="K45" s="3"/>
      <c r="M45" s="3"/>
    </row>
    <row r="46" spans="1:13" x14ac:dyDescent="0.3">
      <c r="A46" s="25" t="s">
        <v>16</v>
      </c>
      <c r="B46" s="26" t="s">
        <v>17</v>
      </c>
      <c r="C46" s="27"/>
      <c r="D46" s="27"/>
      <c r="E46" s="25" t="s">
        <v>13</v>
      </c>
      <c r="F46" s="22">
        <v>21817.648160000001</v>
      </c>
      <c r="G46" s="23">
        <f t="shared" si="2"/>
        <v>0</v>
      </c>
      <c r="H46" s="23">
        <f t="shared" si="3"/>
        <v>0</v>
      </c>
      <c r="I46" s="104"/>
      <c r="K46" s="3"/>
      <c r="M46" s="3"/>
    </row>
    <row r="47" spans="1:13" x14ac:dyDescent="0.3">
      <c r="A47" s="25" t="s">
        <v>178</v>
      </c>
      <c r="B47" s="26" t="s">
        <v>179</v>
      </c>
      <c r="C47" s="27"/>
      <c r="D47" s="27"/>
      <c r="E47" s="25" t="s">
        <v>13</v>
      </c>
      <c r="F47" s="22">
        <v>14962.92094</v>
      </c>
      <c r="G47" s="23">
        <f t="shared" si="2"/>
        <v>0</v>
      </c>
      <c r="H47" s="23">
        <f t="shared" si="3"/>
        <v>0</v>
      </c>
      <c r="I47" s="104"/>
      <c r="K47" s="3"/>
      <c r="M47" s="3"/>
    </row>
    <row r="48" spans="1:13" x14ac:dyDescent="0.3">
      <c r="A48" s="25" t="s">
        <v>180</v>
      </c>
      <c r="B48" s="26" t="s">
        <v>181</v>
      </c>
      <c r="C48" s="27"/>
      <c r="D48" s="27"/>
      <c r="E48" s="25" t="s">
        <v>13</v>
      </c>
      <c r="F48" s="22">
        <v>26808.559360000003</v>
      </c>
      <c r="G48" s="23">
        <f t="shared" si="2"/>
        <v>0</v>
      </c>
      <c r="H48" s="23">
        <f t="shared" si="3"/>
        <v>0</v>
      </c>
      <c r="I48" s="104"/>
      <c r="K48" s="3"/>
      <c r="M48" s="3"/>
    </row>
    <row r="49" spans="1:13" x14ac:dyDescent="0.3">
      <c r="A49" s="25" t="s">
        <v>182</v>
      </c>
      <c r="B49" s="26" t="s">
        <v>183</v>
      </c>
      <c r="C49" s="27"/>
      <c r="D49" s="27"/>
      <c r="E49" s="25" t="s">
        <v>13</v>
      </c>
      <c r="F49" s="22">
        <v>17342.216980000001</v>
      </c>
      <c r="G49" s="23">
        <f t="shared" si="2"/>
        <v>0</v>
      </c>
      <c r="H49" s="23">
        <f t="shared" si="3"/>
        <v>0</v>
      </c>
      <c r="I49" s="104"/>
      <c r="K49" s="3"/>
      <c r="M49" s="3"/>
    </row>
    <row r="50" spans="1:13" x14ac:dyDescent="0.3">
      <c r="A50" s="25" t="s">
        <v>184</v>
      </c>
      <c r="B50" s="26" t="s">
        <v>185</v>
      </c>
      <c r="C50" s="27"/>
      <c r="D50" s="27"/>
      <c r="E50" s="25" t="s">
        <v>13</v>
      </c>
      <c r="F50" s="22">
        <v>27971.323380000002</v>
      </c>
      <c r="G50" s="23">
        <f t="shared" si="2"/>
        <v>0</v>
      </c>
      <c r="H50" s="23">
        <f t="shared" si="3"/>
        <v>0</v>
      </c>
      <c r="I50" s="104"/>
      <c r="K50" s="3"/>
      <c r="M50" s="3"/>
    </row>
    <row r="51" spans="1:13" x14ac:dyDescent="0.3">
      <c r="A51" s="25" t="s">
        <v>18</v>
      </c>
      <c r="B51" s="26" t="s">
        <v>186</v>
      </c>
      <c r="C51" s="27"/>
      <c r="D51" s="27"/>
      <c r="E51" s="25" t="s">
        <v>13</v>
      </c>
      <c r="F51" s="22">
        <v>1367.47534</v>
      </c>
      <c r="G51" s="23">
        <f t="shared" si="2"/>
        <v>0</v>
      </c>
      <c r="H51" s="23">
        <f t="shared" si="3"/>
        <v>0</v>
      </c>
      <c r="I51" s="104"/>
      <c r="K51" s="3"/>
      <c r="M51" s="3"/>
    </row>
    <row r="52" spans="1:13" x14ac:dyDescent="0.3">
      <c r="A52" s="25" t="s">
        <v>187</v>
      </c>
      <c r="B52" s="26" t="s">
        <v>188</v>
      </c>
      <c r="C52" s="27"/>
      <c r="D52" s="27"/>
      <c r="E52" s="25" t="s">
        <v>13</v>
      </c>
      <c r="F52" s="22">
        <v>841.65532000000007</v>
      </c>
      <c r="G52" s="23">
        <f t="shared" si="2"/>
        <v>0</v>
      </c>
      <c r="H52" s="23">
        <f t="shared" si="3"/>
        <v>0</v>
      </c>
      <c r="I52" s="104"/>
      <c r="K52" s="3"/>
      <c r="M52" s="3"/>
    </row>
    <row r="53" spans="1:13" x14ac:dyDescent="0.3">
      <c r="F53" s="30" t="s">
        <v>759</v>
      </c>
      <c r="G53" s="31">
        <f>SUM(G5:G52)</f>
        <v>0</v>
      </c>
      <c r="H53" s="31">
        <f>SUM(H5:H52)</f>
        <v>0</v>
      </c>
    </row>
  </sheetData>
  <mergeCells count="2">
    <mergeCell ref="A1:H1"/>
    <mergeCell ref="A42:B42"/>
  </mergeCells>
  <printOptions gridLines="1"/>
  <pageMargins left="0.75" right="0.75" top="1" bottom="1" header="0.5" footer="0.5"/>
  <pageSetup scale="46" fitToHeight="37" orientation="portrait" r:id="rId1"/>
  <headerFooter alignWithMargins="0">
    <oddHeader>&amp;C&amp;"Arial,Bold"&amp;16City of Las Vegas
Bond Line Items</oddHeader>
    <oddFooter>&amp;L* +or- ENR Construction Cost Index Adjustment&amp;C&amp;12Page 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M47"/>
  <sheetViews>
    <sheetView showRuler="0" zoomScaleNormal="100" workbookViewId="0">
      <pane ySplit="2" topLeftCell="A3" activePane="bottomLeft" state="frozen"/>
      <selection pane="bottomLeft" activeCell="A42" sqref="A42"/>
    </sheetView>
  </sheetViews>
  <sheetFormatPr defaultColWidth="9.140625" defaultRowHeight="18.75" x14ac:dyDescent="0.3"/>
  <cols>
    <col min="1" max="1" width="18.5703125" style="25" customWidth="1"/>
    <col min="2" max="2" width="47.85546875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10" width="9.140625" style="2"/>
    <col min="11" max="11" width="13" style="2" bestFit="1" customWidth="1"/>
    <col min="12" max="12" width="9.140625" style="2"/>
    <col min="13" max="13" width="10" style="2" bestFit="1" customWidth="1"/>
    <col min="14" max="16384" width="9.140625" style="2"/>
  </cols>
  <sheetData>
    <row r="1" spans="1:13" ht="21" thickBot="1" x14ac:dyDescent="0.35">
      <c r="A1" s="161" t="s">
        <v>722</v>
      </c>
      <c r="B1" s="161"/>
      <c r="C1" s="161"/>
      <c r="D1" s="161"/>
      <c r="E1" s="161"/>
      <c r="F1" s="161"/>
      <c r="G1" s="161"/>
      <c r="H1" s="161"/>
    </row>
    <row r="2" spans="1:13" ht="82.5" customHeight="1" thickBot="1" x14ac:dyDescent="0.3">
      <c r="A2" s="47" t="s">
        <v>109</v>
      </c>
      <c r="B2" s="47" t="s">
        <v>3</v>
      </c>
      <c r="C2" s="48" t="s">
        <v>707</v>
      </c>
      <c r="D2" s="48" t="s">
        <v>708</v>
      </c>
      <c r="E2" s="48" t="s">
        <v>110</v>
      </c>
      <c r="F2" s="49" t="s">
        <v>711</v>
      </c>
      <c r="G2" s="50" t="s">
        <v>710</v>
      </c>
      <c r="H2" s="50" t="s">
        <v>709</v>
      </c>
    </row>
    <row r="3" spans="1:13" x14ac:dyDescent="0.3">
      <c r="A3" s="35" t="s">
        <v>189</v>
      </c>
      <c r="B3" s="36">
        <v>0</v>
      </c>
      <c r="C3" s="36"/>
      <c r="D3" s="36"/>
      <c r="E3" s="37">
        <v>0</v>
      </c>
      <c r="F3" s="39">
        <v>0</v>
      </c>
      <c r="G3" s="40"/>
      <c r="H3" s="41"/>
    </row>
    <row r="4" spans="1:13" s="4" customFormat="1" x14ac:dyDescent="0.3">
      <c r="A4" s="21">
        <v>0</v>
      </c>
      <c r="B4" s="20">
        <v>0</v>
      </c>
      <c r="C4" s="20"/>
      <c r="D4" s="20"/>
      <c r="E4" s="21">
        <v>0</v>
      </c>
      <c r="F4" s="28">
        <v>0</v>
      </c>
      <c r="G4" s="23"/>
      <c r="H4" s="24"/>
      <c r="I4" s="2"/>
    </row>
    <row r="5" spans="1:13" x14ac:dyDescent="0.3">
      <c r="A5" s="25" t="s">
        <v>190</v>
      </c>
      <c r="B5" s="26" t="s">
        <v>191</v>
      </c>
      <c r="C5" s="27"/>
      <c r="D5" s="27"/>
      <c r="E5" s="25" t="s">
        <v>5</v>
      </c>
      <c r="F5" s="22">
        <v>42.09</v>
      </c>
      <c r="G5" s="23">
        <f t="shared" ref="G5:G40" si="0">C5*F5</f>
        <v>0</v>
      </c>
      <c r="H5" s="23">
        <f t="shared" ref="H5:H40" si="1">F5*D5</f>
        <v>0</v>
      </c>
      <c r="I5" s="104"/>
      <c r="K5" s="112"/>
    </row>
    <row r="6" spans="1:13" x14ac:dyDescent="0.3">
      <c r="A6" s="25" t="s">
        <v>19</v>
      </c>
      <c r="B6" s="26" t="s">
        <v>192</v>
      </c>
      <c r="C6" s="27"/>
      <c r="D6" s="27"/>
      <c r="E6" s="25" t="s">
        <v>5</v>
      </c>
      <c r="F6" s="22">
        <v>55.31</v>
      </c>
      <c r="G6" s="23">
        <f t="shared" si="0"/>
        <v>0</v>
      </c>
      <c r="H6" s="23">
        <f t="shared" si="1"/>
        <v>0</v>
      </c>
      <c r="I6" s="104"/>
      <c r="K6" s="112"/>
    </row>
    <row r="7" spans="1:13" x14ac:dyDescent="0.3">
      <c r="A7" s="25" t="s">
        <v>20</v>
      </c>
      <c r="B7" s="26" t="s">
        <v>193</v>
      </c>
      <c r="C7" s="27"/>
      <c r="D7" s="27"/>
      <c r="E7" s="25" t="s">
        <v>5</v>
      </c>
      <c r="F7" s="22">
        <v>70.94</v>
      </c>
      <c r="G7" s="23">
        <f t="shared" si="0"/>
        <v>0</v>
      </c>
      <c r="H7" s="23">
        <f t="shared" si="1"/>
        <v>0</v>
      </c>
      <c r="I7" s="104"/>
      <c r="K7" s="112"/>
    </row>
    <row r="8" spans="1:13" x14ac:dyDescent="0.3">
      <c r="A8" s="25" t="s">
        <v>21</v>
      </c>
      <c r="B8" s="26" t="s">
        <v>194</v>
      </c>
      <c r="C8" s="27"/>
      <c r="D8" s="27"/>
      <c r="E8" s="25" t="s">
        <v>5</v>
      </c>
      <c r="F8" s="22">
        <v>91.39</v>
      </c>
      <c r="G8" s="23">
        <f t="shared" si="0"/>
        <v>0</v>
      </c>
      <c r="H8" s="23">
        <f t="shared" si="1"/>
        <v>0</v>
      </c>
      <c r="I8" s="104"/>
      <c r="K8" s="112"/>
    </row>
    <row r="9" spans="1:13" x14ac:dyDescent="0.3">
      <c r="A9" s="25" t="s">
        <v>22</v>
      </c>
      <c r="B9" s="26" t="s">
        <v>195</v>
      </c>
      <c r="C9" s="27"/>
      <c r="D9" s="27"/>
      <c r="E9" s="25" t="s">
        <v>5</v>
      </c>
      <c r="F9" s="22">
        <v>111.83</v>
      </c>
      <c r="G9" s="23">
        <f t="shared" si="0"/>
        <v>0</v>
      </c>
      <c r="H9" s="23">
        <f t="shared" si="1"/>
        <v>0</v>
      </c>
      <c r="I9" s="104"/>
      <c r="K9" s="112"/>
    </row>
    <row r="10" spans="1:13" x14ac:dyDescent="0.3">
      <c r="A10" s="25" t="s">
        <v>196</v>
      </c>
      <c r="B10" s="26" t="s">
        <v>197</v>
      </c>
      <c r="C10" s="27"/>
      <c r="D10" s="27"/>
      <c r="E10" s="25" t="s">
        <v>5</v>
      </c>
      <c r="F10" s="22">
        <v>138.27000000000001</v>
      </c>
      <c r="G10" s="23">
        <f t="shared" si="0"/>
        <v>0</v>
      </c>
      <c r="H10" s="23">
        <f t="shared" si="1"/>
        <v>0</v>
      </c>
      <c r="I10" s="104"/>
      <c r="K10" s="112"/>
    </row>
    <row r="11" spans="1:13" x14ac:dyDescent="0.3">
      <c r="A11" s="25" t="s">
        <v>198</v>
      </c>
      <c r="B11" s="26" t="s">
        <v>199</v>
      </c>
      <c r="C11" s="27"/>
      <c r="D11" s="27"/>
      <c r="E11" s="25" t="s">
        <v>5</v>
      </c>
      <c r="F11" s="22">
        <v>168.32</v>
      </c>
      <c r="G11" s="23">
        <f t="shared" si="0"/>
        <v>0</v>
      </c>
      <c r="H11" s="23">
        <f t="shared" si="1"/>
        <v>0</v>
      </c>
      <c r="I11" s="104"/>
      <c r="K11" s="112"/>
    </row>
    <row r="12" spans="1:13" x14ac:dyDescent="0.3">
      <c r="A12" s="25" t="s">
        <v>200</v>
      </c>
      <c r="B12" s="26" t="s">
        <v>201</v>
      </c>
      <c r="C12" s="27"/>
      <c r="D12" s="27"/>
      <c r="E12" s="25" t="s">
        <v>5</v>
      </c>
      <c r="F12" s="22">
        <v>204.38</v>
      </c>
      <c r="G12" s="23">
        <f t="shared" si="0"/>
        <v>0</v>
      </c>
      <c r="H12" s="23">
        <f t="shared" si="1"/>
        <v>0</v>
      </c>
      <c r="I12" s="104"/>
      <c r="K12" s="112"/>
    </row>
    <row r="13" spans="1:13" x14ac:dyDescent="0.3">
      <c r="A13" s="25" t="s">
        <v>202</v>
      </c>
      <c r="B13" s="26" t="s">
        <v>203</v>
      </c>
      <c r="C13" s="27"/>
      <c r="D13" s="27"/>
      <c r="E13" s="25" t="s">
        <v>5</v>
      </c>
      <c r="F13" s="22">
        <v>252.47</v>
      </c>
      <c r="G13" s="23">
        <f t="shared" si="0"/>
        <v>0</v>
      </c>
      <c r="H13" s="23">
        <f t="shared" si="1"/>
        <v>0</v>
      </c>
      <c r="I13" s="104"/>
      <c r="K13" s="112"/>
    </row>
    <row r="14" spans="1:13" x14ac:dyDescent="0.3">
      <c r="A14" s="25" t="s">
        <v>204</v>
      </c>
      <c r="B14" s="26" t="s">
        <v>205</v>
      </c>
      <c r="C14" s="27"/>
      <c r="D14" s="27"/>
      <c r="E14" s="25" t="s">
        <v>5</v>
      </c>
      <c r="F14" s="22">
        <v>300.56</v>
      </c>
      <c r="G14" s="23">
        <f t="shared" si="0"/>
        <v>0</v>
      </c>
      <c r="H14" s="23">
        <f t="shared" si="1"/>
        <v>0</v>
      </c>
      <c r="I14" s="104"/>
      <c r="K14" s="112"/>
    </row>
    <row r="15" spans="1:13" x14ac:dyDescent="0.3">
      <c r="A15" s="25" t="s">
        <v>206</v>
      </c>
      <c r="B15" s="26" t="s">
        <v>207</v>
      </c>
      <c r="C15" s="27"/>
      <c r="D15" s="27"/>
      <c r="E15" s="25" t="s">
        <v>5</v>
      </c>
      <c r="F15" s="22">
        <v>348.09609999999998</v>
      </c>
      <c r="G15" s="23">
        <f t="shared" si="0"/>
        <v>0</v>
      </c>
      <c r="H15" s="23">
        <f t="shared" si="1"/>
        <v>0</v>
      </c>
      <c r="I15" s="104"/>
      <c r="K15" s="112"/>
      <c r="M15" s="3"/>
    </row>
    <row r="16" spans="1:13" x14ac:dyDescent="0.3">
      <c r="A16" s="25" t="s">
        <v>208</v>
      </c>
      <c r="B16" s="26" t="s">
        <v>209</v>
      </c>
      <c r="C16" s="27"/>
      <c r="D16" s="27"/>
      <c r="E16" s="25" t="s">
        <v>5</v>
      </c>
      <c r="F16" s="22">
        <v>385.37180000000001</v>
      </c>
      <c r="G16" s="23">
        <f t="shared" si="0"/>
        <v>0</v>
      </c>
      <c r="H16" s="23">
        <f t="shared" si="1"/>
        <v>0</v>
      </c>
      <c r="I16" s="104"/>
      <c r="K16" s="112"/>
      <c r="M16" s="3"/>
    </row>
    <row r="17" spans="1:13" x14ac:dyDescent="0.3">
      <c r="A17" s="25" t="s">
        <v>210</v>
      </c>
      <c r="B17" s="26" t="s">
        <v>211</v>
      </c>
      <c r="C17" s="27"/>
      <c r="D17" s="27"/>
      <c r="E17" s="25" t="s">
        <v>5</v>
      </c>
      <c r="F17" s="22">
        <v>447.52554000000003</v>
      </c>
      <c r="G17" s="23">
        <f t="shared" si="0"/>
        <v>0</v>
      </c>
      <c r="H17" s="23">
        <f t="shared" si="1"/>
        <v>0</v>
      </c>
      <c r="I17" s="104"/>
      <c r="K17" s="112"/>
      <c r="M17" s="3"/>
    </row>
    <row r="18" spans="1:13" x14ac:dyDescent="0.3">
      <c r="A18" s="25" t="s">
        <v>212</v>
      </c>
      <c r="B18" s="26" t="s">
        <v>213</v>
      </c>
      <c r="C18" s="27"/>
      <c r="D18" s="27"/>
      <c r="E18" s="25" t="s">
        <v>5</v>
      </c>
      <c r="F18" s="22">
        <v>522.12864000000002</v>
      </c>
      <c r="G18" s="23">
        <f t="shared" si="0"/>
        <v>0</v>
      </c>
      <c r="H18" s="23">
        <f t="shared" si="1"/>
        <v>0</v>
      </c>
      <c r="I18" s="104"/>
      <c r="K18" s="112"/>
      <c r="M18" s="3"/>
    </row>
    <row r="19" spans="1:13" x14ac:dyDescent="0.3">
      <c r="A19" s="25" t="s">
        <v>214</v>
      </c>
      <c r="B19" s="26" t="s">
        <v>215</v>
      </c>
      <c r="C19" s="27"/>
      <c r="D19" s="27"/>
      <c r="E19" s="25" t="s">
        <v>5</v>
      </c>
      <c r="F19" s="22">
        <v>646.45680000000004</v>
      </c>
      <c r="G19" s="23">
        <f t="shared" si="0"/>
        <v>0</v>
      </c>
      <c r="H19" s="23">
        <f t="shared" si="1"/>
        <v>0</v>
      </c>
      <c r="I19" s="104"/>
      <c r="K19" s="112"/>
      <c r="M19" s="3"/>
    </row>
    <row r="20" spans="1:13" x14ac:dyDescent="0.3">
      <c r="A20" s="25" t="s">
        <v>216</v>
      </c>
      <c r="B20" s="26" t="s">
        <v>217</v>
      </c>
      <c r="C20" s="27"/>
      <c r="D20" s="27"/>
      <c r="E20" s="25" t="s">
        <v>5</v>
      </c>
      <c r="F20" s="22">
        <v>108.15639999999999</v>
      </c>
      <c r="G20" s="23">
        <f t="shared" si="0"/>
        <v>0</v>
      </c>
      <c r="H20" s="23">
        <f t="shared" si="1"/>
        <v>0</v>
      </c>
      <c r="I20" s="104"/>
      <c r="K20" s="112"/>
      <c r="M20" s="3"/>
    </row>
    <row r="21" spans="1:13" x14ac:dyDescent="0.3">
      <c r="A21" s="25" t="s">
        <v>218</v>
      </c>
      <c r="B21" s="26" t="s">
        <v>219</v>
      </c>
      <c r="C21" s="27"/>
      <c r="D21" s="27"/>
      <c r="E21" s="25" t="s">
        <v>5</v>
      </c>
      <c r="F21" s="22">
        <v>130.54249999999999</v>
      </c>
      <c r="G21" s="23">
        <f t="shared" si="0"/>
        <v>0</v>
      </c>
      <c r="H21" s="23">
        <f t="shared" si="1"/>
        <v>0</v>
      </c>
      <c r="I21" s="104"/>
      <c r="K21" s="112"/>
      <c r="M21" s="3"/>
    </row>
    <row r="22" spans="1:13" x14ac:dyDescent="0.3">
      <c r="A22" s="25" t="s">
        <v>220</v>
      </c>
      <c r="B22" s="26" t="s">
        <v>221</v>
      </c>
      <c r="C22" s="27"/>
      <c r="D22" s="27"/>
      <c r="E22" s="25" t="s">
        <v>5</v>
      </c>
      <c r="F22" s="22">
        <v>174.04288</v>
      </c>
      <c r="G22" s="23">
        <f t="shared" si="0"/>
        <v>0</v>
      </c>
      <c r="H22" s="23">
        <f t="shared" si="1"/>
        <v>0</v>
      </c>
      <c r="I22" s="104"/>
      <c r="K22" s="112"/>
      <c r="M22" s="3"/>
    </row>
    <row r="23" spans="1:13" x14ac:dyDescent="0.3">
      <c r="A23" s="25" t="s">
        <v>222</v>
      </c>
      <c r="B23" s="26" t="s">
        <v>223</v>
      </c>
      <c r="C23" s="27"/>
      <c r="D23" s="27"/>
      <c r="E23" s="25" t="s">
        <v>5</v>
      </c>
      <c r="F23" s="22">
        <v>192.72726</v>
      </c>
      <c r="G23" s="23">
        <f t="shared" si="0"/>
        <v>0</v>
      </c>
      <c r="H23" s="23">
        <f t="shared" si="1"/>
        <v>0</v>
      </c>
      <c r="I23" s="104"/>
      <c r="K23" s="112"/>
      <c r="M23" s="3"/>
    </row>
    <row r="24" spans="1:13" x14ac:dyDescent="0.3">
      <c r="A24" s="25" t="s">
        <v>224</v>
      </c>
      <c r="B24" s="26" t="s">
        <v>225</v>
      </c>
      <c r="C24" s="27"/>
      <c r="D24" s="27"/>
      <c r="E24" s="25" t="s">
        <v>5</v>
      </c>
      <c r="F24" s="22">
        <v>208.84732</v>
      </c>
      <c r="G24" s="23">
        <f t="shared" si="0"/>
        <v>0</v>
      </c>
      <c r="H24" s="23">
        <f t="shared" si="1"/>
        <v>0</v>
      </c>
      <c r="I24" s="104"/>
      <c r="K24" s="112"/>
      <c r="M24" s="3"/>
    </row>
    <row r="25" spans="1:13" x14ac:dyDescent="0.3">
      <c r="A25" s="25" t="s">
        <v>226</v>
      </c>
      <c r="B25" s="26" t="s">
        <v>227</v>
      </c>
      <c r="C25" s="27"/>
      <c r="D25" s="27"/>
      <c r="E25" s="25" t="s">
        <v>5</v>
      </c>
      <c r="F25" s="22">
        <v>223.77828</v>
      </c>
      <c r="G25" s="23">
        <f t="shared" si="0"/>
        <v>0</v>
      </c>
      <c r="H25" s="23">
        <f t="shared" si="1"/>
        <v>0</v>
      </c>
      <c r="I25" s="104"/>
      <c r="K25" s="112"/>
      <c r="M25" s="3"/>
    </row>
    <row r="26" spans="1:13" x14ac:dyDescent="0.3">
      <c r="A26" s="25" t="s">
        <v>228</v>
      </c>
      <c r="B26" s="26" t="s">
        <v>229</v>
      </c>
      <c r="C26" s="27"/>
      <c r="D26" s="27"/>
      <c r="E26" s="25" t="s">
        <v>5</v>
      </c>
      <c r="F26" s="22">
        <v>273.49299999999999</v>
      </c>
      <c r="G26" s="23">
        <f t="shared" si="0"/>
        <v>0</v>
      </c>
      <c r="H26" s="23">
        <f t="shared" si="1"/>
        <v>0</v>
      </c>
      <c r="I26" s="104"/>
      <c r="K26" s="112"/>
      <c r="M26" s="3"/>
    </row>
    <row r="27" spans="1:13" x14ac:dyDescent="0.3">
      <c r="A27" s="25" t="s">
        <v>230</v>
      </c>
      <c r="B27" s="26" t="s">
        <v>231</v>
      </c>
      <c r="C27" s="27"/>
      <c r="D27" s="27"/>
      <c r="E27" s="25" t="s">
        <v>5</v>
      </c>
      <c r="F27" s="22">
        <v>310.77904000000001</v>
      </c>
      <c r="G27" s="23">
        <f t="shared" si="0"/>
        <v>0</v>
      </c>
      <c r="H27" s="23">
        <f t="shared" si="1"/>
        <v>0</v>
      </c>
      <c r="I27" s="104"/>
      <c r="K27" s="112"/>
      <c r="M27" s="3"/>
    </row>
    <row r="28" spans="1:13" x14ac:dyDescent="0.3">
      <c r="A28" s="25" t="s">
        <v>232</v>
      </c>
      <c r="B28" s="26" t="s">
        <v>233</v>
      </c>
      <c r="C28" s="27"/>
      <c r="D28" s="27"/>
      <c r="E28" s="25" t="s">
        <v>5</v>
      </c>
      <c r="F28" s="22">
        <v>372.95346000000001</v>
      </c>
      <c r="G28" s="23">
        <f t="shared" si="0"/>
        <v>0</v>
      </c>
      <c r="H28" s="23">
        <f t="shared" si="1"/>
        <v>0</v>
      </c>
      <c r="I28" s="104"/>
      <c r="K28" s="112"/>
      <c r="M28" s="3"/>
    </row>
    <row r="29" spans="1:13" x14ac:dyDescent="0.3">
      <c r="A29" s="25" t="s">
        <v>234</v>
      </c>
      <c r="B29" s="26" t="s">
        <v>235</v>
      </c>
      <c r="C29" s="27"/>
      <c r="D29" s="27"/>
      <c r="E29" s="25" t="s">
        <v>5</v>
      </c>
      <c r="F29" s="22">
        <v>435.10720000000003</v>
      </c>
      <c r="G29" s="23">
        <f t="shared" si="0"/>
        <v>0</v>
      </c>
      <c r="H29" s="23">
        <f t="shared" si="1"/>
        <v>0</v>
      </c>
      <c r="I29" s="104"/>
      <c r="K29" s="112"/>
      <c r="M29" s="3"/>
    </row>
    <row r="30" spans="1:13" x14ac:dyDescent="0.3">
      <c r="A30" s="25" t="s">
        <v>236</v>
      </c>
      <c r="B30" s="26" t="s">
        <v>237</v>
      </c>
      <c r="C30" s="27"/>
      <c r="D30" s="27"/>
      <c r="E30" s="25" t="s">
        <v>5</v>
      </c>
      <c r="F30" s="22">
        <v>497.27128000000005</v>
      </c>
      <c r="G30" s="23">
        <f t="shared" si="0"/>
        <v>0</v>
      </c>
      <c r="H30" s="23">
        <f t="shared" si="1"/>
        <v>0</v>
      </c>
      <c r="I30" s="104"/>
      <c r="K30" s="112"/>
      <c r="M30" s="3"/>
    </row>
    <row r="31" spans="1:13" x14ac:dyDescent="0.3">
      <c r="A31" s="25" t="s">
        <v>238</v>
      </c>
      <c r="B31" s="26" t="s">
        <v>239</v>
      </c>
      <c r="C31" s="27"/>
      <c r="D31" s="27"/>
      <c r="E31" s="25" t="s">
        <v>5</v>
      </c>
      <c r="F31" s="22">
        <v>621.58910000000003</v>
      </c>
      <c r="G31" s="23">
        <f t="shared" si="0"/>
        <v>0</v>
      </c>
      <c r="H31" s="23">
        <f t="shared" si="1"/>
        <v>0</v>
      </c>
      <c r="I31" s="104"/>
      <c r="K31" s="112"/>
      <c r="M31" s="3"/>
    </row>
    <row r="32" spans="1:13" x14ac:dyDescent="0.3">
      <c r="A32" s="25" t="s">
        <v>240</v>
      </c>
      <c r="B32" s="26" t="s">
        <v>241</v>
      </c>
      <c r="C32" s="27"/>
      <c r="D32" s="27"/>
      <c r="E32" s="25" t="s">
        <v>5</v>
      </c>
      <c r="F32" s="22">
        <v>745.90692000000001</v>
      </c>
      <c r="G32" s="23">
        <f t="shared" si="0"/>
        <v>0</v>
      </c>
      <c r="H32" s="23">
        <f t="shared" si="1"/>
        <v>0</v>
      </c>
      <c r="I32" s="104"/>
      <c r="K32" s="112"/>
      <c r="M32" s="3"/>
    </row>
    <row r="33" spans="1:13" x14ac:dyDescent="0.3">
      <c r="A33" s="25" t="s">
        <v>242</v>
      </c>
      <c r="B33" s="26" t="s">
        <v>243</v>
      </c>
      <c r="C33" s="27"/>
      <c r="D33" s="27"/>
      <c r="E33" s="25" t="s">
        <v>5</v>
      </c>
      <c r="F33" s="22">
        <v>871.46553999999992</v>
      </c>
      <c r="G33" s="23">
        <f t="shared" si="0"/>
        <v>0</v>
      </c>
      <c r="H33" s="23">
        <f t="shared" si="1"/>
        <v>0</v>
      </c>
      <c r="I33" s="104"/>
      <c r="K33" s="112"/>
      <c r="M33" s="3"/>
    </row>
    <row r="34" spans="1:13" x14ac:dyDescent="0.3">
      <c r="A34" s="25" t="s">
        <v>244</v>
      </c>
      <c r="B34" s="26" t="s">
        <v>245</v>
      </c>
      <c r="C34" s="27"/>
      <c r="D34" s="27"/>
      <c r="E34" s="25" t="s">
        <v>5</v>
      </c>
      <c r="F34" s="22">
        <v>33.553300000000007</v>
      </c>
      <c r="G34" s="23">
        <f t="shared" si="0"/>
        <v>0</v>
      </c>
      <c r="H34" s="23">
        <f t="shared" si="1"/>
        <v>0</v>
      </c>
      <c r="I34" s="104"/>
      <c r="K34" s="112"/>
      <c r="M34" s="3"/>
    </row>
    <row r="35" spans="1:13" x14ac:dyDescent="0.3">
      <c r="A35" s="25" t="s">
        <v>246</v>
      </c>
      <c r="B35" s="26" t="s">
        <v>247</v>
      </c>
      <c r="C35" s="27"/>
      <c r="D35" s="27"/>
      <c r="E35" s="25" t="s">
        <v>13</v>
      </c>
      <c r="F35" s="22">
        <v>1491.8035</v>
      </c>
      <c r="G35" s="23">
        <f t="shared" si="0"/>
        <v>0</v>
      </c>
      <c r="H35" s="23">
        <f t="shared" si="1"/>
        <v>0</v>
      </c>
      <c r="I35" s="104"/>
      <c r="K35" s="112"/>
      <c r="M35" s="3"/>
    </row>
    <row r="36" spans="1:13" x14ac:dyDescent="0.3">
      <c r="A36" s="25" t="s">
        <v>248</v>
      </c>
      <c r="B36" s="26" t="s">
        <v>249</v>
      </c>
      <c r="C36" s="27"/>
      <c r="D36" s="27"/>
      <c r="E36" s="25" t="s">
        <v>5</v>
      </c>
      <c r="F36" s="22">
        <v>31.082039999999999</v>
      </c>
      <c r="G36" s="23">
        <f t="shared" si="0"/>
        <v>0</v>
      </c>
      <c r="H36" s="23">
        <f t="shared" si="1"/>
        <v>0</v>
      </c>
      <c r="I36" s="104"/>
      <c r="K36" s="112"/>
      <c r="M36" s="3"/>
    </row>
    <row r="37" spans="1:13" x14ac:dyDescent="0.3">
      <c r="A37" s="25" t="s">
        <v>250</v>
      </c>
      <c r="B37" s="26" t="s">
        <v>251</v>
      </c>
      <c r="C37" s="27"/>
      <c r="D37" s="27"/>
      <c r="E37" s="25" t="s">
        <v>5</v>
      </c>
      <c r="F37" s="22">
        <v>19.873480000000001</v>
      </c>
      <c r="G37" s="23">
        <f t="shared" si="0"/>
        <v>0</v>
      </c>
      <c r="H37" s="23">
        <f t="shared" si="1"/>
        <v>0</v>
      </c>
      <c r="I37" s="104"/>
      <c r="K37" s="112"/>
      <c r="M37" s="3"/>
    </row>
    <row r="38" spans="1:13" x14ac:dyDescent="0.3">
      <c r="A38" s="25" t="s">
        <v>607</v>
      </c>
      <c r="B38" s="26" t="s">
        <v>608</v>
      </c>
      <c r="C38" s="27"/>
      <c r="D38" s="27"/>
      <c r="E38" s="25" t="s">
        <v>13</v>
      </c>
      <c r="F38" s="22">
        <v>10318.306680000002</v>
      </c>
      <c r="G38" s="23">
        <f t="shared" si="0"/>
        <v>0</v>
      </c>
      <c r="H38" s="23">
        <f t="shared" si="1"/>
        <v>0</v>
      </c>
      <c r="I38" s="104"/>
      <c r="K38" s="112"/>
      <c r="M38" s="3"/>
    </row>
    <row r="39" spans="1:13" x14ac:dyDescent="0.3">
      <c r="A39" s="25" t="s">
        <v>25</v>
      </c>
      <c r="B39" s="26" t="s">
        <v>26</v>
      </c>
      <c r="C39" s="27"/>
      <c r="D39" s="27"/>
      <c r="E39" s="25" t="s">
        <v>13</v>
      </c>
      <c r="F39" s="22">
        <v>1740.4391400000002</v>
      </c>
      <c r="G39" s="23">
        <f t="shared" si="0"/>
        <v>0</v>
      </c>
      <c r="H39" s="23">
        <f t="shared" si="1"/>
        <v>0</v>
      </c>
      <c r="I39" s="104"/>
      <c r="K39" s="112"/>
      <c r="M39" s="3"/>
    </row>
    <row r="40" spans="1:13" x14ac:dyDescent="0.3">
      <c r="A40" s="25" t="s">
        <v>23</v>
      </c>
      <c r="B40" s="26" t="s">
        <v>24</v>
      </c>
      <c r="C40" s="27"/>
      <c r="D40" s="27"/>
      <c r="F40" s="22">
        <v>0</v>
      </c>
      <c r="G40" s="23">
        <f t="shared" si="0"/>
        <v>0</v>
      </c>
      <c r="H40" s="23">
        <f t="shared" si="1"/>
        <v>0</v>
      </c>
      <c r="I40" s="104"/>
      <c r="K40" s="112"/>
      <c r="M40" s="3"/>
    </row>
    <row r="41" spans="1:13" s="4" customFormat="1" x14ac:dyDescent="0.3">
      <c r="A41" s="21">
        <v>0</v>
      </c>
      <c r="B41" s="20">
        <v>0</v>
      </c>
      <c r="C41" s="20"/>
      <c r="D41" s="20"/>
      <c r="E41" s="21">
        <v>0</v>
      </c>
      <c r="F41" s="28">
        <v>0</v>
      </c>
      <c r="G41" s="23"/>
      <c r="H41" s="105"/>
      <c r="I41" s="104"/>
      <c r="J41" s="2"/>
      <c r="K41" s="112"/>
      <c r="M41" s="116"/>
    </row>
    <row r="42" spans="1:13" x14ac:dyDescent="0.3">
      <c r="A42" s="19" t="s">
        <v>723</v>
      </c>
      <c r="B42" s="20">
        <v>0</v>
      </c>
      <c r="C42" s="20"/>
      <c r="D42" s="20"/>
      <c r="E42" s="21">
        <v>0</v>
      </c>
      <c r="F42" s="28">
        <v>0</v>
      </c>
      <c r="H42" s="23"/>
      <c r="I42" s="104"/>
      <c r="K42" s="112"/>
      <c r="M42" s="3"/>
    </row>
    <row r="43" spans="1:13" s="4" customFormat="1" x14ac:dyDescent="0.3">
      <c r="A43" s="21">
        <v>0</v>
      </c>
      <c r="B43" s="20">
        <v>0</v>
      </c>
      <c r="C43" s="20"/>
      <c r="D43" s="20"/>
      <c r="E43" s="21">
        <v>0</v>
      </c>
      <c r="F43" s="28">
        <v>0</v>
      </c>
      <c r="G43" s="23"/>
      <c r="H43" s="105"/>
      <c r="I43" s="104"/>
      <c r="J43" s="2"/>
      <c r="K43" s="112"/>
      <c r="M43" s="116"/>
    </row>
    <row r="44" spans="1:13" x14ac:dyDescent="0.3">
      <c r="A44" s="25" t="s">
        <v>27</v>
      </c>
      <c r="B44" s="26" t="s">
        <v>28</v>
      </c>
      <c r="C44" s="27"/>
      <c r="D44" s="27"/>
      <c r="E44" s="25" t="s">
        <v>13</v>
      </c>
      <c r="F44" s="22">
        <v>6825.0100600000005</v>
      </c>
      <c r="G44" s="23">
        <f>C44*F44</f>
        <v>0</v>
      </c>
      <c r="H44" s="23">
        <f>F44*D44</f>
        <v>0</v>
      </c>
      <c r="I44" s="104"/>
      <c r="K44" s="112"/>
      <c r="M44" s="3"/>
    </row>
    <row r="45" spans="1:13" x14ac:dyDescent="0.3">
      <c r="A45" s="25" t="s">
        <v>29</v>
      </c>
      <c r="B45" s="26" t="s">
        <v>30</v>
      </c>
      <c r="C45" s="27"/>
      <c r="D45" s="27"/>
      <c r="E45" s="25" t="s">
        <v>13</v>
      </c>
      <c r="F45" s="22">
        <v>4699.1784399999997</v>
      </c>
      <c r="G45" s="23">
        <f>C45*F45</f>
        <v>0</v>
      </c>
      <c r="H45" s="23">
        <f>F45*D45</f>
        <v>0</v>
      </c>
      <c r="I45" s="104"/>
      <c r="K45" s="112"/>
      <c r="M45" s="3"/>
    </row>
    <row r="46" spans="1:13" x14ac:dyDescent="0.3">
      <c r="A46" s="25" t="s">
        <v>323</v>
      </c>
      <c r="B46" s="26" t="s">
        <v>324</v>
      </c>
      <c r="C46" s="27"/>
      <c r="D46" s="27"/>
      <c r="E46" s="25" t="s">
        <v>35</v>
      </c>
      <c r="F46" s="22">
        <v>93.514960000000002</v>
      </c>
      <c r="G46" s="23">
        <f>C46*F46</f>
        <v>0</v>
      </c>
      <c r="H46" s="23">
        <f>F46*D46</f>
        <v>0</v>
      </c>
      <c r="I46" s="104"/>
      <c r="K46" s="112"/>
      <c r="M46" s="3"/>
    </row>
    <row r="47" spans="1:13" x14ac:dyDescent="0.3">
      <c r="F47" s="30" t="s">
        <v>759</v>
      </c>
      <c r="G47" s="31">
        <f>SUM(G5:G46)</f>
        <v>0</v>
      </c>
      <c r="H47" s="31">
        <f>SUM(H5:H46)</f>
        <v>0</v>
      </c>
    </row>
  </sheetData>
  <mergeCells count="1">
    <mergeCell ref="A1:H1"/>
  </mergeCells>
  <printOptions gridLines="1"/>
  <pageMargins left="0.75" right="0.75" top="1" bottom="1" header="0.5" footer="0.5"/>
  <pageSetup scale="43" fitToHeight="37" orientation="portrait" r:id="rId1"/>
  <headerFooter alignWithMargins="0">
    <oddHeader>&amp;C&amp;"Arial,Bold"&amp;16City of Las Vegas
Bond Line Items</oddHeader>
    <oddFooter>&amp;L* +or- ENR Construction Cost Index Adjustment&amp;C&amp;12Page 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M54"/>
  <sheetViews>
    <sheetView showRuler="0" zoomScaleNormal="100" workbookViewId="0">
      <pane ySplit="2" topLeftCell="A3" activePane="bottomLeft" state="frozen"/>
      <selection pane="bottomLeft" activeCell="D57" sqref="D57"/>
    </sheetView>
  </sheetViews>
  <sheetFormatPr defaultColWidth="9.140625" defaultRowHeight="18.75" x14ac:dyDescent="0.3"/>
  <cols>
    <col min="1" max="1" width="18.5703125" style="25" customWidth="1"/>
    <col min="2" max="2" width="49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10" width="9.140625" style="2"/>
    <col min="11" max="11" width="10" style="2" bestFit="1" customWidth="1"/>
    <col min="12" max="12" width="9.140625" style="2"/>
    <col min="13" max="13" width="13" style="2" bestFit="1" customWidth="1"/>
    <col min="14" max="16384" width="9.140625" style="2"/>
  </cols>
  <sheetData>
    <row r="1" spans="1:13" ht="21" thickBot="1" x14ac:dyDescent="0.35">
      <c r="A1" s="161" t="s">
        <v>720</v>
      </c>
      <c r="B1" s="161"/>
      <c r="C1" s="161"/>
      <c r="D1" s="161"/>
      <c r="E1" s="161"/>
      <c r="F1" s="161"/>
      <c r="G1" s="161"/>
      <c r="H1" s="161"/>
    </row>
    <row r="2" spans="1:13" ht="82.5" customHeight="1" thickBot="1" x14ac:dyDescent="0.3">
      <c r="A2" s="47" t="s">
        <v>109</v>
      </c>
      <c r="B2" s="47" t="s">
        <v>3</v>
      </c>
      <c r="C2" s="48" t="s">
        <v>707</v>
      </c>
      <c r="D2" s="48" t="s">
        <v>708</v>
      </c>
      <c r="E2" s="48" t="s">
        <v>110</v>
      </c>
      <c r="F2" s="49" t="s">
        <v>711</v>
      </c>
      <c r="G2" s="50" t="s">
        <v>710</v>
      </c>
      <c r="H2" s="50" t="s">
        <v>709</v>
      </c>
    </row>
    <row r="3" spans="1:13" x14ac:dyDescent="0.3">
      <c r="A3" s="35" t="s">
        <v>252</v>
      </c>
      <c r="B3" s="36">
        <v>0</v>
      </c>
      <c r="C3" s="36"/>
      <c r="D3" s="36"/>
      <c r="E3" s="37">
        <v>0</v>
      </c>
      <c r="F3" s="39"/>
      <c r="G3" s="40"/>
      <c r="H3" s="41"/>
    </row>
    <row r="4" spans="1:13" s="4" customFormat="1" x14ac:dyDescent="0.3">
      <c r="A4" s="21">
        <v>0</v>
      </c>
      <c r="B4" s="20">
        <v>0</v>
      </c>
      <c r="C4" s="20"/>
      <c r="D4" s="20"/>
      <c r="E4" s="21">
        <v>0</v>
      </c>
      <c r="F4" s="28"/>
      <c r="G4" s="23"/>
      <c r="H4" s="24"/>
      <c r="I4" s="2"/>
    </row>
    <row r="5" spans="1:13" x14ac:dyDescent="0.3">
      <c r="A5" s="25" t="s">
        <v>31</v>
      </c>
      <c r="B5" s="26" t="s">
        <v>253</v>
      </c>
      <c r="C5" s="27"/>
      <c r="D5" s="27"/>
      <c r="E5" s="25" t="s">
        <v>5</v>
      </c>
      <c r="F5" s="22">
        <v>24.950420000000001</v>
      </c>
      <c r="G5" s="23">
        <f t="shared" ref="G5:G14" si="0">C5*F5</f>
        <v>0</v>
      </c>
      <c r="H5" s="23">
        <f t="shared" ref="H5:H14" si="1">F5*D5</f>
        <v>0</v>
      </c>
      <c r="I5" s="104"/>
      <c r="K5" s="3"/>
      <c r="M5" s="113"/>
    </row>
    <row r="6" spans="1:13" x14ac:dyDescent="0.3">
      <c r="A6" s="25" t="s">
        <v>32</v>
      </c>
      <c r="B6" s="26" t="s">
        <v>254</v>
      </c>
      <c r="C6" s="27"/>
      <c r="D6" s="27"/>
      <c r="E6" s="25" t="s">
        <v>5</v>
      </c>
      <c r="F6" s="22">
        <v>32.415900000000001</v>
      </c>
      <c r="G6" s="23">
        <f t="shared" si="0"/>
        <v>0</v>
      </c>
      <c r="H6" s="23">
        <f t="shared" si="1"/>
        <v>0</v>
      </c>
      <c r="I6" s="104"/>
      <c r="K6" s="3"/>
      <c r="M6" s="113"/>
    </row>
    <row r="7" spans="1:13" x14ac:dyDescent="0.3">
      <c r="A7" s="25" t="s">
        <v>33</v>
      </c>
      <c r="B7" s="26" t="s">
        <v>34</v>
      </c>
      <c r="C7" s="27"/>
      <c r="D7" s="27"/>
      <c r="E7" s="25" t="s">
        <v>35</v>
      </c>
      <c r="F7" s="22">
        <v>23.626900000000003</v>
      </c>
      <c r="G7" s="23">
        <f t="shared" si="0"/>
        <v>0</v>
      </c>
      <c r="H7" s="23">
        <f t="shared" si="1"/>
        <v>0</v>
      </c>
      <c r="I7" s="104"/>
      <c r="K7" s="3"/>
      <c r="M7" s="113"/>
    </row>
    <row r="8" spans="1:13" x14ac:dyDescent="0.3">
      <c r="A8" s="25" t="s">
        <v>255</v>
      </c>
      <c r="B8" s="26" t="s">
        <v>256</v>
      </c>
      <c r="C8" s="27"/>
      <c r="D8" s="27"/>
      <c r="E8" s="25" t="s">
        <v>35</v>
      </c>
      <c r="F8" s="22">
        <v>31.340540000000001</v>
      </c>
      <c r="G8" s="23">
        <f t="shared" si="0"/>
        <v>0</v>
      </c>
      <c r="H8" s="23">
        <f t="shared" si="1"/>
        <v>0</v>
      </c>
      <c r="I8" s="104"/>
      <c r="K8" s="3"/>
      <c r="M8" s="113"/>
    </row>
    <row r="9" spans="1:13" x14ac:dyDescent="0.3">
      <c r="A9" s="25" t="s">
        <v>38</v>
      </c>
      <c r="B9" s="26" t="s">
        <v>39</v>
      </c>
      <c r="C9" s="27"/>
      <c r="D9" s="27"/>
      <c r="E9" s="25" t="s">
        <v>35</v>
      </c>
      <c r="F9" s="22">
        <v>11.18788</v>
      </c>
      <c r="G9" s="23">
        <f t="shared" si="0"/>
        <v>0</v>
      </c>
      <c r="H9" s="23">
        <f t="shared" si="1"/>
        <v>0</v>
      </c>
      <c r="I9" s="104"/>
      <c r="K9" s="3"/>
      <c r="M9" s="113"/>
    </row>
    <row r="10" spans="1:13" x14ac:dyDescent="0.3">
      <c r="A10" s="25" t="s">
        <v>36</v>
      </c>
      <c r="B10" s="26" t="s">
        <v>37</v>
      </c>
      <c r="C10" s="27"/>
      <c r="D10" s="27"/>
      <c r="E10" s="25" t="s">
        <v>35</v>
      </c>
      <c r="F10" s="22">
        <v>14.9413</v>
      </c>
      <c r="G10" s="23">
        <f t="shared" si="0"/>
        <v>0</v>
      </c>
      <c r="H10" s="23">
        <f t="shared" si="1"/>
        <v>0</v>
      </c>
      <c r="I10" s="104"/>
      <c r="K10" s="3"/>
      <c r="M10" s="113"/>
    </row>
    <row r="11" spans="1:13" x14ac:dyDescent="0.3">
      <c r="A11" s="25" t="s">
        <v>40</v>
      </c>
      <c r="B11" s="26" t="s">
        <v>41</v>
      </c>
      <c r="C11" s="27"/>
      <c r="D11" s="27"/>
      <c r="E11" s="25" t="s">
        <v>35</v>
      </c>
      <c r="F11" s="22">
        <v>7.4758200000000006</v>
      </c>
      <c r="G11" s="23">
        <f t="shared" si="0"/>
        <v>0</v>
      </c>
      <c r="H11" s="23">
        <f t="shared" si="1"/>
        <v>0</v>
      </c>
      <c r="I11" s="104"/>
      <c r="K11" s="3"/>
      <c r="M11" s="113"/>
    </row>
    <row r="12" spans="1:13" x14ac:dyDescent="0.3">
      <c r="A12" s="25" t="s">
        <v>42</v>
      </c>
      <c r="B12" s="26" t="s">
        <v>43</v>
      </c>
      <c r="C12" s="27"/>
      <c r="D12" s="27"/>
      <c r="E12" s="25" t="s">
        <v>35</v>
      </c>
      <c r="F12" s="22">
        <v>16.21312</v>
      </c>
      <c r="G12" s="23">
        <f t="shared" si="0"/>
        <v>0</v>
      </c>
      <c r="H12" s="23">
        <f t="shared" si="1"/>
        <v>0</v>
      </c>
      <c r="I12" s="104"/>
      <c r="K12" s="3"/>
      <c r="M12" s="113"/>
    </row>
    <row r="13" spans="1:13" x14ac:dyDescent="0.3">
      <c r="A13" s="25" t="s">
        <v>44</v>
      </c>
      <c r="B13" s="26" t="s">
        <v>45</v>
      </c>
      <c r="C13" s="27"/>
      <c r="D13" s="27"/>
      <c r="E13" s="25" t="s">
        <v>13</v>
      </c>
      <c r="F13" s="22">
        <v>2486.33572</v>
      </c>
      <c r="G13" s="23">
        <f t="shared" si="0"/>
        <v>0</v>
      </c>
      <c r="H13" s="23">
        <f t="shared" si="1"/>
        <v>0</v>
      </c>
      <c r="I13" s="104"/>
      <c r="K13" s="3"/>
      <c r="M13" s="113"/>
    </row>
    <row r="14" spans="1:13" x14ac:dyDescent="0.3">
      <c r="A14" s="25" t="s">
        <v>46</v>
      </c>
      <c r="B14" s="26" t="s">
        <v>47</v>
      </c>
      <c r="C14" s="27"/>
      <c r="D14" s="27"/>
      <c r="E14" s="25" t="s">
        <v>13</v>
      </c>
      <c r="F14" s="22">
        <v>1790.1641999999999</v>
      </c>
      <c r="G14" s="23">
        <f t="shared" si="0"/>
        <v>0</v>
      </c>
      <c r="H14" s="23">
        <f t="shared" si="1"/>
        <v>0</v>
      </c>
      <c r="I14" s="104"/>
      <c r="K14" s="3"/>
      <c r="M14" s="113"/>
    </row>
    <row r="15" spans="1:13" s="4" customFormat="1" x14ac:dyDescent="0.3">
      <c r="A15" s="21">
        <v>0</v>
      </c>
      <c r="B15" s="20">
        <v>0</v>
      </c>
      <c r="C15" s="20"/>
      <c r="D15" s="20"/>
      <c r="E15" s="21">
        <v>0</v>
      </c>
      <c r="F15" s="22"/>
      <c r="G15" s="23"/>
      <c r="H15" s="105"/>
      <c r="I15" s="104"/>
      <c r="J15" s="2"/>
      <c r="K15" s="3"/>
      <c r="M15" s="113"/>
    </row>
    <row r="16" spans="1:13" x14ac:dyDescent="0.3">
      <c r="A16" s="162" t="s">
        <v>257</v>
      </c>
      <c r="B16" s="163"/>
      <c r="C16" s="20"/>
      <c r="D16" s="20"/>
      <c r="E16" s="21">
        <v>0</v>
      </c>
      <c r="H16" s="23"/>
      <c r="I16" s="104"/>
      <c r="K16" s="3"/>
      <c r="M16" s="113"/>
    </row>
    <row r="17" spans="1:13" s="4" customFormat="1" x14ac:dyDescent="0.3">
      <c r="A17" s="21">
        <v>0</v>
      </c>
      <c r="B17" s="20">
        <v>0</v>
      </c>
      <c r="C17" s="20"/>
      <c r="D17" s="20"/>
      <c r="E17" s="21">
        <v>0</v>
      </c>
      <c r="F17" s="22"/>
      <c r="G17" s="23"/>
      <c r="H17" s="105"/>
      <c r="I17" s="104"/>
      <c r="J17" s="2"/>
      <c r="K17" s="3"/>
      <c r="M17" s="113"/>
    </row>
    <row r="18" spans="1:13" x14ac:dyDescent="0.3">
      <c r="A18" s="25" t="s">
        <v>48</v>
      </c>
      <c r="B18" s="26" t="s">
        <v>49</v>
      </c>
      <c r="C18" s="27"/>
      <c r="D18" s="27"/>
      <c r="E18" s="25" t="s">
        <v>50</v>
      </c>
      <c r="F18" s="22">
        <v>31.154419999999998</v>
      </c>
      <c r="G18" s="23">
        <f t="shared" ref="G18:G31" si="2">C18*F18</f>
        <v>0</v>
      </c>
      <c r="H18" s="23">
        <f t="shared" ref="H18:H31" si="3">F18*D18</f>
        <v>0</v>
      </c>
      <c r="I18" s="104"/>
      <c r="K18" s="3"/>
      <c r="M18" s="113"/>
    </row>
    <row r="19" spans="1:13" x14ac:dyDescent="0.3">
      <c r="A19" s="25" t="s">
        <v>51</v>
      </c>
      <c r="B19" s="26" t="s">
        <v>52</v>
      </c>
      <c r="C19" s="27"/>
      <c r="D19" s="27"/>
      <c r="E19" s="25" t="s">
        <v>50</v>
      </c>
      <c r="F19" s="22">
        <v>31.154419999999998</v>
      </c>
      <c r="G19" s="23">
        <f t="shared" si="2"/>
        <v>0</v>
      </c>
      <c r="H19" s="23">
        <f t="shared" si="3"/>
        <v>0</v>
      </c>
      <c r="I19" s="104"/>
      <c r="K19" s="3"/>
      <c r="M19" s="113"/>
    </row>
    <row r="20" spans="1:13" x14ac:dyDescent="0.3">
      <c r="A20" s="25" t="s">
        <v>258</v>
      </c>
      <c r="B20" s="26" t="s">
        <v>259</v>
      </c>
      <c r="C20" s="27"/>
      <c r="D20" s="27"/>
      <c r="E20" s="25" t="s">
        <v>54</v>
      </c>
      <c r="F20" s="22">
        <v>3.7430800000000004</v>
      </c>
      <c r="G20" s="23">
        <f t="shared" si="2"/>
        <v>0</v>
      </c>
      <c r="H20" s="23">
        <f t="shared" si="3"/>
        <v>0</v>
      </c>
      <c r="I20" s="104"/>
      <c r="K20" s="3"/>
      <c r="M20" s="113"/>
    </row>
    <row r="21" spans="1:13" x14ac:dyDescent="0.3">
      <c r="A21" s="25" t="s">
        <v>260</v>
      </c>
      <c r="B21" s="26" t="s">
        <v>261</v>
      </c>
      <c r="C21" s="27"/>
      <c r="D21" s="27"/>
      <c r="E21" s="25" t="s">
        <v>54</v>
      </c>
      <c r="F21" s="22">
        <v>9.9677600000000002</v>
      </c>
      <c r="G21" s="23">
        <f t="shared" si="2"/>
        <v>0</v>
      </c>
      <c r="H21" s="23">
        <f t="shared" si="3"/>
        <v>0</v>
      </c>
      <c r="I21" s="104"/>
      <c r="K21" s="3"/>
      <c r="M21" s="113"/>
    </row>
    <row r="22" spans="1:13" x14ac:dyDescent="0.3">
      <c r="A22" s="25" t="s">
        <v>262</v>
      </c>
      <c r="B22" s="26" t="s">
        <v>263</v>
      </c>
      <c r="C22" s="27"/>
      <c r="D22" s="27"/>
      <c r="E22" s="25" t="s">
        <v>54</v>
      </c>
      <c r="F22" s="22">
        <v>9.9677600000000002</v>
      </c>
      <c r="G22" s="23">
        <f t="shared" si="2"/>
        <v>0</v>
      </c>
      <c r="H22" s="23">
        <f t="shared" si="3"/>
        <v>0</v>
      </c>
      <c r="I22" s="104"/>
      <c r="K22" s="3"/>
      <c r="M22" s="113"/>
    </row>
    <row r="23" spans="1:13" x14ac:dyDescent="0.3">
      <c r="A23" s="25" t="s">
        <v>53</v>
      </c>
      <c r="B23" s="26" t="s">
        <v>264</v>
      </c>
      <c r="C23" s="27"/>
      <c r="D23" s="27"/>
      <c r="E23" s="25" t="s">
        <v>54</v>
      </c>
      <c r="F23" s="22">
        <v>18.70506</v>
      </c>
      <c r="G23" s="23">
        <f t="shared" si="2"/>
        <v>0</v>
      </c>
      <c r="H23" s="23">
        <f t="shared" si="3"/>
        <v>0</v>
      </c>
      <c r="I23" s="104"/>
      <c r="K23" s="3"/>
      <c r="M23" s="113"/>
    </row>
    <row r="24" spans="1:13" x14ac:dyDescent="0.3">
      <c r="A24" s="25" t="s">
        <v>55</v>
      </c>
      <c r="B24" s="26" t="s">
        <v>265</v>
      </c>
      <c r="C24" s="27"/>
      <c r="D24" s="27"/>
      <c r="E24" s="25" t="s">
        <v>54</v>
      </c>
      <c r="F24" s="22">
        <v>23.688940000000002</v>
      </c>
      <c r="G24" s="23">
        <f t="shared" si="2"/>
        <v>0</v>
      </c>
      <c r="H24" s="23">
        <f t="shared" si="3"/>
        <v>0</v>
      </c>
      <c r="I24" s="104"/>
      <c r="K24" s="3"/>
      <c r="M24" s="113"/>
    </row>
    <row r="25" spans="1:13" x14ac:dyDescent="0.3">
      <c r="A25" s="25" t="s">
        <v>56</v>
      </c>
      <c r="B25" s="26" t="s">
        <v>266</v>
      </c>
      <c r="C25" s="27"/>
      <c r="D25" s="27"/>
      <c r="E25" s="25" t="s">
        <v>54</v>
      </c>
      <c r="F25" s="22">
        <v>29.913620000000002</v>
      </c>
      <c r="G25" s="23">
        <f t="shared" si="2"/>
        <v>0</v>
      </c>
      <c r="H25" s="23">
        <f t="shared" si="3"/>
        <v>0</v>
      </c>
      <c r="I25" s="104"/>
      <c r="K25" s="3"/>
      <c r="M25" s="113"/>
    </row>
    <row r="26" spans="1:13" x14ac:dyDescent="0.3">
      <c r="A26" s="25" t="s">
        <v>57</v>
      </c>
      <c r="B26" s="26" t="s">
        <v>267</v>
      </c>
      <c r="C26" s="27"/>
      <c r="D26" s="27"/>
      <c r="E26" s="25" t="s">
        <v>54</v>
      </c>
      <c r="F26" s="22">
        <v>37.410119999999999</v>
      </c>
      <c r="G26" s="23">
        <f t="shared" si="2"/>
        <v>0</v>
      </c>
      <c r="H26" s="23">
        <f t="shared" si="3"/>
        <v>0</v>
      </c>
      <c r="I26" s="104"/>
      <c r="K26" s="3"/>
      <c r="M26" s="113"/>
    </row>
    <row r="27" spans="1:13" x14ac:dyDescent="0.3">
      <c r="A27" s="25" t="s">
        <v>58</v>
      </c>
      <c r="B27" s="26" t="s">
        <v>59</v>
      </c>
      <c r="C27" s="27"/>
      <c r="D27" s="27"/>
      <c r="E27" s="25" t="s">
        <v>54</v>
      </c>
      <c r="F27" s="22">
        <v>41.142859999999999</v>
      </c>
      <c r="G27" s="23">
        <f t="shared" si="2"/>
        <v>0</v>
      </c>
      <c r="H27" s="23">
        <f t="shared" si="3"/>
        <v>0</v>
      </c>
      <c r="I27" s="104"/>
      <c r="K27" s="3"/>
      <c r="M27" s="113"/>
    </row>
    <row r="28" spans="1:13" x14ac:dyDescent="0.3">
      <c r="A28" s="25" t="s">
        <v>60</v>
      </c>
      <c r="B28" s="26" t="s">
        <v>765</v>
      </c>
      <c r="C28" s="27"/>
      <c r="D28" s="27"/>
      <c r="E28" s="25" t="s">
        <v>54</v>
      </c>
      <c r="F28" s="22">
        <v>11.18788</v>
      </c>
      <c r="G28" s="23">
        <f t="shared" si="2"/>
        <v>0</v>
      </c>
      <c r="H28" s="23">
        <f t="shared" si="3"/>
        <v>0</v>
      </c>
      <c r="I28" s="104"/>
      <c r="K28" s="3"/>
      <c r="M28" s="113"/>
    </row>
    <row r="29" spans="1:13" x14ac:dyDescent="0.3">
      <c r="A29" s="25" t="s">
        <v>61</v>
      </c>
      <c r="B29" s="26" t="s">
        <v>62</v>
      </c>
      <c r="C29" s="27"/>
      <c r="D29" s="27"/>
      <c r="E29" s="25" t="s">
        <v>54</v>
      </c>
      <c r="F29" s="22">
        <v>11.20856</v>
      </c>
      <c r="G29" s="23">
        <f t="shared" si="2"/>
        <v>0</v>
      </c>
      <c r="H29" s="23">
        <f t="shared" si="3"/>
        <v>0</v>
      </c>
      <c r="I29" s="104"/>
      <c r="K29" s="3"/>
      <c r="M29" s="113"/>
    </row>
    <row r="30" spans="1:13" x14ac:dyDescent="0.3">
      <c r="A30" s="25" t="s">
        <v>268</v>
      </c>
      <c r="B30" s="26" t="s">
        <v>269</v>
      </c>
      <c r="C30" s="27"/>
      <c r="D30" s="27"/>
      <c r="E30" s="25" t="s">
        <v>54</v>
      </c>
      <c r="F30" s="22">
        <v>17.422900000000002</v>
      </c>
      <c r="G30" s="23">
        <f t="shared" si="2"/>
        <v>0</v>
      </c>
      <c r="H30" s="23">
        <f t="shared" si="3"/>
        <v>0</v>
      </c>
      <c r="I30" s="104"/>
      <c r="K30" s="3"/>
      <c r="M30" s="113"/>
    </row>
    <row r="31" spans="1:13" x14ac:dyDescent="0.3">
      <c r="A31" s="25" t="s">
        <v>270</v>
      </c>
      <c r="B31" s="26" t="s">
        <v>271</v>
      </c>
      <c r="C31" s="27"/>
      <c r="D31" s="27"/>
      <c r="E31" s="25" t="s">
        <v>54</v>
      </c>
      <c r="F31" s="22">
        <v>13.690160000000001</v>
      </c>
      <c r="G31" s="23">
        <f t="shared" si="2"/>
        <v>0</v>
      </c>
      <c r="H31" s="23">
        <f t="shared" si="3"/>
        <v>0</v>
      </c>
      <c r="I31" s="104"/>
      <c r="K31" s="3"/>
      <c r="M31" s="113"/>
    </row>
    <row r="32" spans="1:13" s="4" customFormat="1" x14ac:dyDescent="0.3">
      <c r="A32" s="21">
        <v>0</v>
      </c>
      <c r="B32" s="20">
        <v>0</v>
      </c>
      <c r="C32" s="20"/>
      <c r="D32" s="20"/>
      <c r="E32" s="21">
        <v>0</v>
      </c>
      <c r="F32" s="22"/>
      <c r="G32" s="23"/>
      <c r="H32" s="105"/>
      <c r="I32" s="104"/>
      <c r="J32" s="2"/>
      <c r="K32" s="3"/>
      <c r="M32" s="113"/>
    </row>
    <row r="33" spans="1:13" s="4" customFormat="1" x14ac:dyDescent="0.3">
      <c r="A33" s="162" t="s">
        <v>750</v>
      </c>
      <c r="B33" s="163"/>
      <c r="C33" s="110"/>
      <c r="D33" s="20"/>
      <c r="E33" s="21"/>
      <c r="F33" s="22"/>
      <c r="G33" s="23"/>
      <c r="H33" s="105"/>
      <c r="I33" s="104"/>
      <c r="J33" s="2"/>
      <c r="K33" s="3"/>
      <c r="M33" s="113"/>
    </row>
    <row r="34" spans="1:13" s="4" customFormat="1" x14ac:dyDescent="0.3">
      <c r="A34" s="109">
        <v>0</v>
      </c>
      <c r="B34" s="110">
        <v>0</v>
      </c>
      <c r="C34" s="110"/>
      <c r="D34" s="20"/>
      <c r="E34" s="21"/>
      <c r="F34" s="22"/>
      <c r="G34" s="23"/>
      <c r="H34" s="105"/>
      <c r="I34" s="104"/>
      <c r="J34" s="2"/>
      <c r="K34" s="3"/>
      <c r="M34" s="113"/>
    </row>
    <row r="35" spans="1:13" s="4" customFormat="1" x14ac:dyDescent="0.3">
      <c r="A35" s="25" t="s">
        <v>751</v>
      </c>
      <c r="B35" s="26" t="s">
        <v>752</v>
      </c>
      <c r="C35" s="27"/>
      <c r="D35" s="27"/>
      <c r="E35" s="111" t="s">
        <v>13</v>
      </c>
      <c r="F35" s="22">
        <v>6.1006000000000009</v>
      </c>
      <c r="G35" s="23">
        <f>C35*F35</f>
        <v>0</v>
      </c>
      <c r="H35" s="23">
        <f>F35*D35</f>
        <v>0</v>
      </c>
      <c r="I35" s="104"/>
      <c r="J35" s="2"/>
      <c r="K35" s="3"/>
      <c r="M35" s="113"/>
    </row>
    <row r="36" spans="1:13" s="4" customFormat="1" x14ac:dyDescent="0.3">
      <c r="A36" s="25" t="s">
        <v>753</v>
      </c>
      <c r="B36" s="26" t="s">
        <v>754</v>
      </c>
      <c r="C36" s="27"/>
      <c r="D36" s="27"/>
      <c r="E36" s="111" t="s">
        <v>13</v>
      </c>
      <c r="F36" s="22">
        <v>3.6603600000000003</v>
      </c>
      <c r="G36" s="23">
        <f>C36*F36</f>
        <v>0</v>
      </c>
      <c r="H36" s="23">
        <f>F36*D36</f>
        <v>0</v>
      </c>
      <c r="I36" s="104"/>
      <c r="J36" s="2"/>
      <c r="K36" s="3"/>
      <c r="M36" s="113"/>
    </row>
    <row r="37" spans="1:13" s="4" customFormat="1" x14ac:dyDescent="0.3">
      <c r="A37" s="25" t="s">
        <v>755</v>
      </c>
      <c r="B37" s="26" t="s">
        <v>756</v>
      </c>
      <c r="C37" s="27"/>
      <c r="D37" s="27"/>
      <c r="E37" s="111" t="s">
        <v>5</v>
      </c>
      <c r="F37" s="22">
        <v>9.7919800000000006</v>
      </c>
      <c r="G37" s="23">
        <f>C37*F37</f>
        <v>0</v>
      </c>
      <c r="H37" s="23">
        <f>F37*D37</f>
        <v>0</v>
      </c>
      <c r="I37" s="104"/>
      <c r="J37" s="2"/>
      <c r="K37" s="3"/>
      <c r="M37" s="113"/>
    </row>
    <row r="38" spans="1:13" s="4" customFormat="1" x14ac:dyDescent="0.3">
      <c r="A38" s="25" t="s">
        <v>757</v>
      </c>
      <c r="B38" s="26" t="s">
        <v>758</v>
      </c>
      <c r="C38" s="27"/>
      <c r="D38" s="27"/>
      <c r="E38" s="111" t="s">
        <v>5</v>
      </c>
      <c r="F38" s="22">
        <v>26.377340000000004</v>
      </c>
      <c r="G38" s="23">
        <f>C38*F38</f>
        <v>0</v>
      </c>
      <c r="H38" s="23">
        <f>F38*D38</f>
        <v>0</v>
      </c>
      <c r="I38" s="104"/>
      <c r="J38" s="2"/>
      <c r="K38" s="3"/>
      <c r="M38" s="113"/>
    </row>
    <row r="39" spans="1:13" s="4" customFormat="1" x14ac:dyDescent="0.3">
      <c r="A39" s="108"/>
      <c r="B39" s="107"/>
      <c r="C39" s="20"/>
      <c r="D39" s="20"/>
      <c r="E39" s="21"/>
      <c r="F39" s="22"/>
      <c r="G39" s="23"/>
      <c r="H39" s="105"/>
      <c r="I39" s="104"/>
      <c r="J39" s="2"/>
      <c r="K39" s="3"/>
      <c r="M39" s="113"/>
    </row>
    <row r="40" spans="1:13" x14ac:dyDescent="0.3">
      <c r="A40" s="162" t="s">
        <v>305</v>
      </c>
      <c r="B40" s="163"/>
      <c r="C40" s="20"/>
      <c r="D40" s="20"/>
      <c r="E40" s="21">
        <v>0</v>
      </c>
      <c r="H40" s="23"/>
      <c r="I40" s="104"/>
      <c r="K40" s="3"/>
      <c r="M40" s="113"/>
    </row>
    <row r="41" spans="1:13" s="4" customFormat="1" x14ac:dyDescent="0.3">
      <c r="A41" s="21">
        <v>0</v>
      </c>
      <c r="B41" s="20">
        <v>0</v>
      </c>
      <c r="C41" s="20"/>
      <c r="D41" s="20"/>
      <c r="E41" s="21">
        <v>0</v>
      </c>
      <c r="F41" s="22"/>
      <c r="G41" s="23"/>
      <c r="H41" s="105"/>
      <c r="I41" s="104"/>
      <c r="J41" s="2"/>
      <c r="K41" s="3"/>
      <c r="M41" s="113"/>
    </row>
    <row r="42" spans="1:13" x14ac:dyDescent="0.3">
      <c r="A42" s="25" t="s">
        <v>306</v>
      </c>
      <c r="B42" s="26" t="s">
        <v>307</v>
      </c>
      <c r="C42" s="27"/>
      <c r="D42" s="27"/>
      <c r="E42" s="25" t="s">
        <v>13</v>
      </c>
      <c r="F42" s="22">
        <v>16833.282180000002</v>
      </c>
      <c r="G42" s="23">
        <f t="shared" ref="G42:G49" si="4">C42*F42</f>
        <v>0</v>
      </c>
      <c r="H42" s="23">
        <f t="shared" ref="H42:H49" si="5">F42*D42</f>
        <v>0</v>
      </c>
      <c r="I42" s="104"/>
      <c r="K42" s="3"/>
      <c r="M42" s="113"/>
    </row>
    <row r="43" spans="1:13" x14ac:dyDescent="0.3">
      <c r="A43" s="25" t="s">
        <v>308</v>
      </c>
      <c r="B43" s="26" t="s">
        <v>309</v>
      </c>
      <c r="C43" s="27"/>
      <c r="D43" s="27"/>
      <c r="E43" s="25" t="s">
        <v>13</v>
      </c>
      <c r="F43" s="22">
        <v>3117.2825200000002</v>
      </c>
      <c r="G43" s="23">
        <f t="shared" si="4"/>
        <v>0</v>
      </c>
      <c r="H43" s="23">
        <f t="shared" si="5"/>
        <v>0</v>
      </c>
      <c r="I43" s="104"/>
      <c r="K43" s="3"/>
      <c r="M43" s="113"/>
    </row>
    <row r="44" spans="1:13" x14ac:dyDescent="0.3">
      <c r="A44" s="25" t="s">
        <v>310</v>
      </c>
      <c r="B44" s="26" t="s">
        <v>311</v>
      </c>
      <c r="C44" s="27"/>
      <c r="D44" s="27"/>
      <c r="E44" s="25" t="s">
        <v>13</v>
      </c>
      <c r="F44" s="22">
        <v>4364.1934599999995</v>
      </c>
      <c r="G44" s="23">
        <f t="shared" si="4"/>
        <v>0</v>
      </c>
      <c r="H44" s="23">
        <f t="shared" si="5"/>
        <v>0</v>
      </c>
      <c r="I44" s="104"/>
      <c r="K44" s="3"/>
      <c r="M44" s="113"/>
    </row>
    <row r="45" spans="1:13" x14ac:dyDescent="0.3">
      <c r="A45" s="25" t="s">
        <v>312</v>
      </c>
      <c r="B45" s="26" t="s">
        <v>313</v>
      </c>
      <c r="C45" s="27"/>
      <c r="D45" s="27"/>
      <c r="E45" s="25" t="s">
        <v>13</v>
      </c>
      <c r="F45" s="22">
        <v>1870.36124</v>
      </c>
      <c r="G45" s="23">
        <f t="shared" si="4"/>
        <v>0</v>
      </c>
      <c r="H45" s="23">
        <f t="shared" si="5"/>
        <v>0</v>
      </c>
      <c r="I45" s="104"/>
      <c r="K45" s="3"/>
      <c r="M45" s="113"/>
    </row>
    <row r="46" spans="1:13" x14ac:dyDescent="0.3">
      <c r="A46" s="25" t="s">
        <v>314</v>
      </c>
      <c r="B46" s="26" t="s">
        <v>315</v>
      </c>
      <c r="C46" s="27"/>
      <c r="D46" s="27"/>
      <c r="E46" s="25" t="s">
        <v>13</v>
      </c>
      <c r="F46" s="22">
        <v>10069.68138</v>
      </c>
      <c r="G46" s="23">
        <f t="shared" si="4"/>
        <v>0</v>
      </c>
      <c r="H46" s="23">
        <f t="shared" si="5"/>
        <v>0</v>
      </c>
      <c r="I46" s="104"/>
      <c r="K46" s="3"/>
      <c r="M46" s="113"/>
    </row>
    <row r="47" spans="1:13" x14ac:dyDescent="0.3">
      <c r="A47" s="25" t="s">
        <v>316</v>
      </c>
      <c r="B47" s="26" t="s">
        <v>317</v>
      </c>
      <c r="C47" s="27"/>
      <c r="D47" s="27"/>
      <c r="E47" s="25" t="s">
        <v>13</v>
      </c>
      <c r="F47" s="22">
        <v>748.14035999999999</v>
      </c>
      <c r="G47" s="23">
        <f t="shared" si="4"/>
        <v>0</v>
      </c>
      <c r="H47" s="23">
        <f t="shared" si="5"/>
        <v>0</v>
      </c>
      <c r="I47" s="104"/>
      <c r="K47" s="3"/>
      <c r="M47" s="113"/>
    </row>
    <row r="48" spans="1:13" x14ac:dyDescent="0.3">
      <c r="A48" s="25" t="s">
        <v>318</v>
      </c>
      <c r="B48" s="26" t="s">
        <v>319</v>
      </c>
      <c r="C48" s="27"/>
      <c r="D48" s="27"/>
      <c r="E48" s="25" t="s">
        <v>13</v>
      </c>
      <c r="F48" s="22">
        <v>5345.6249000000007</v>
      </c>
      <c r="G48" s="23">
        <f t="shared" si="4"/>
        <v>0</v>
      </c>
      <c r="H48" s="23">
        <f t="shared" si="5"/>
        <v>0</v>
      </c>
      <c r="I48" s="104"/>
      <c r="K48" s="3"/>
      <c r="M48" s="113"/>
    </row>
    <row r="49" spans="1:13" x14ac:dyDescent="0.3">
      <c r="A49" s="25" t="s">
        <v>320</v>
      </c>
      <c r="B49" s="26" t="s">
        <v>321</v>
      </c>
      <c r="C49" s="27"/>
      <c r="D49" s="27"/>
      <c r="E49" s="25" t="s">
        <v>35</v>
      </c>
      <c r="F49" s="22">
        <v>16.171760000000003</v>
      </c>
      <c r="G49" s="23">
        <f t="shared" si="4"/>
        <v>0</v>
      </c>
      <c r="H49" s="23">
        <f t="shared" si="5"/>
        <v>0</v>
      </c>
      <c r="I49" s="104"/>
      <c r="K49" s="3"/>
      <c r="M49" s="113"/>
    </row>
    <row r="50" spans="1:13" s="4" customFormat="1" x14ac:dyDescent="0.3">
      <c r="A50" s="21">
        <v>0</v>
      </c>
      <c r="B50" s="20">
        <v>0</v>
      </c>
      <c r="C50" s="20"/>
      <c r="D50" s="20"/>
      <c r="E50" s="21">
        <v>0</v>
      </c>
      <c r="F50" s="22"/>
      <c r="G50" s="23"/>
      <c r="H50" s="105"/>
      <c r="I50" s="104"/>
      <c r="J50" s="2"/>
      <c r="K50" s="3"/>
      <c r="M50" s="113"/>
    </row>
    <row r="51" spans="1:13" x14ac:dyDescent="0.3">
      <c r="A51" s="162" t="s">
        <v>322</v>
      </c>
      <c r="B51" s="163"/>
      <c r="C51" s="20"/>
      <c r="D51" s="20"/>
      <c r="E51" s="21">
        <v>0</v>
      </c>
      <c r="H51" s="23"/>
      <c r="I51" s="104"/>
      <c r="K51" s="3"/>
      <c r="M51" s="113"/>
    </row>
    <row r="52" spans="1:13" s="4" customFormat="1" x14ac:dyDescent="0.3">
      <c r="A52" s="21">
        <v>0</v>
      </c>
      <c r="B52" s="20">
        <v>0</v>
      </c>
      <c r="C52" s="20"/>
      <c r="D52" s="20"/>
      <c r="E52" s="21">
        <v>0</v>
      </c>
      <c r="F52" s="22"/>
      <c r="G52" s="23"/>
      <c r="H52" s="105"/>
      <c r="I52" s="104"/>
      <c r="J52" s="2"/>
      <c r="K52" s="3"/>
      <c r="M52" s="113"/>
    </row>
    <row r="53" spans="1:13" x14ac:dyDescent="0.3">
      <c r="A53" s="25" t="s">
        <v>68</v>
      </c>
      <c r="B53" s="26" t="s">
        <v>69</v>
      </c>
      <c r="C53" s="27"/>
      <c r="D53" s="27"/>
      <c r="E53" s="25" t="s">
        <v>13</v>
      </c>
      <c r="F53" s="22">
        <v>2734.9920400000001</v>
      </c>
      <c r="G53" s="23">
        <f>C53*F53</f>
        <v>0</v>
      </c>
      <c r="H53" s="23">
        <f>F53*D53</f>
        <v>0</v>
      </c>
      <c r="I53" s="104"/>
      <c r="K53" s="3"/>
      <c r="M53" s="113"/>
    </row>
    <row r="54" spans="1:13" x14ac:dyDescent="0.3">
      <c r="F54" s="30" t="s">
        <v>759</v>
      </c>
      <c r="G54" s="31">
        <f>SUM(G5:G53)</f>
        <v>0</v>
      </c>
      <c r="H54" s="31">
        <f>SUM(H5:H53)</f>
        <v>0</v>
      </c>
    </row>
  </sheetData>
  <mergeCells count="5">
    <mergeCell ref="A1:H1"/>
    <mergeCell ref="A16:B16"/>
    <mergeCell ref="A40:B40"/>
    <mergeCell ref="A51:B51"/>
    <mergeCell ref="A33:B33"/>
  </mergeCells>
  <printOptions gridLines="1"/>
  <pageMargins left="0.75" right="0.75" top="1" bottom="1" header="0.5" footer="0.5"/>
  <pageSetup scale="45" fitToHeight="37" orientation="portrait" r:id="rId1"/>
  <headerFooter alignWithMargins="0">
    <oddHeader>&amp;C&amp;"Arial,Bold"&amp;16City of Las Vegas
Bond Line Items</oddHeader>
    <oddFooter>&amp;L* +or- ENR Construction Cost Index Adjustment&amp;C&amp;12Page 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M38"/>
  <sheetViews>
    <sheetView showRuler="0" zoomScaleNormal="100" workbookViewId="0">
      <pane ySplit="2" topLeftCell="A3" activePane="bottomLeft" state="frozen"/>
      <selection pane="bottomLeft" activeCell="B28" sqref="B28"/>
    </sheetView>
  </sheetViews>
  <sheetFormatPr defaultColWidth="9.140625" defaultRowHeight="18.75" x14ac:dyDescent="0.3"/>
  <cols>
    <col min="1" max="1" width="16.85546875" style="25" customWidth="1"/>
    <col min="2" max="2" width="49.7109375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9" width="9.5703125" style="2" bestFit="1" customWidth="1"/>
    <col min="10" max="10" width="9.140625" style="2"/>
    <col min="11" max="11" width="11" style="2" bestFit="1" customWidth="1"/>
    <col min="12" max="12" width="9.140625" style="2"/>
    <col min="13" max="13" width="14.42578125" style="2" bestFit="1" customWidth="1"/>
    <col min="14" max="16384" width="9.140625" style="2"/>
  </cols>
  <sheetData>
    <row r="1" spans="1:13" ht="21.75" thickTop="1" thickBot="1" x14ac:dyDescent="0.35">
      <c r="A1" s="164" t="s">
        <v>721</v>
      </c>
      <c r="B1" s="164"/>
      <c r="C1" s="164"/>
      <c r="D1" s="164"/>
      <c r="E1" s="164"/>
      <c r="F1" s="164"/>
      <c r="G1" s="164"/>
      <c r="H1" s="164"/>
    </row>
    <row r="2" spans="1:13" ht="82.5" customHeight="1" thickTop="1" thickBot="1" x14ac:dyDescent="0.3">
      <c r="A2" s="42" t="s">
        <v>109</v>
      </c>
      <c r="B2" s="42" t="s">
        <v>3</v>
      </c>
      <c r="C2" s="43" t="s">
        <v>707</v>
      </c>
      <c r="D2" s="43" t="s">
        <v>708</v>
      </c>
      <c r="E2" s="43" t="s">
        <v>110</v>
      </c>
      <c r="F2" s="44" t="s">
        <v>711</v>
      </c>
      <c r="G2" s="45" t="s">
        <v>710</v>
      </c>
      <c r="H2" s="45" t="s">
        <v>709</v>
      </c>
    </row>
    <row r="3" spans="1:13" ht="19.5" thickTop="1" x14ac:dyDescent="0.3">
      <c r="A3" s="35" t="s">
        <v>272</v>
      </c>
      <c r="B3" s="36">
        <v>0</v>
      </c>
      <c r="C3" s="36"/>
      <c r="D3" s="36"/>
      <c r="E3" s="37">
        <v>0</v>
      </c>
      <c r="F3" s="39">
        <v>0</v>
      </c>
      <c r="G3" s="40"/>
      <c r="H3" s="41"/>
    </row>
    <row r="4" spans="1:13" s="4" customFormat="1" x14ac:dyDescent="0.3">
      <c r="A4" s="21">
        <v>0</v>
      </c>
      <c r="B4" s="20">
        <v>0</v>
      </c>
      <c r="C4" s="20"/>
      <c r="D4" s="20"/>
      <c r="E4" s="21">
        <v>0</v>
      </c>
      <c r="F4" s="28">
        <v>0</v>
      </c>
      <c r="G4" s="23"/>
      <c r="H4" s="24"/>
      <c r="I4" s="2"/>
    </row>
    <row r="5" spans="1:13" x14ac:dyDescent="0.3">
      <c r="A5" s="25" t="s">
        <v>63</v>
      </c>
      <c r="B5" s="26" t="s">
        <v>766</v>
      </c>
      <c r="C5" s="27"/>
      <c r="D5" s="27"/>
      <c r="E5" s="25" t="s">
        <v>13</v>
      </c>
      <c r="F5" s="22">
        <v>2358.0370000000003</v>
      </c>
      <c r="G5" s="23">
        <f t="shared" ref="G5:G25" si="0">C5*F5</f>
        <v>0</v>
      </c>
      <c r="H5" s="23">
        <f t="shared" ref="H5:H25" si="1">F5*D5</f>
        <v>0</v>
      </c>
      <c r="I5" s="104"/>
      <c r="K5" s="3"/>
      <c r="M5" s="113"/>
    </row>
    <row r="6" spans="1:13" x14ac:dyDescent="0.3">
      <c r="A6" s="25" t="s">
        <v>767</v>
      </c>
      <c r="B6" s="26" t="s">
        <v>768</v>
      </c>
      <c r="C6" s="27"/>
      <c r="D6" s="27"/>
      <c r="E6" s="25" t="s">
        <v>13</v>
      </c>
      <c r="F6" s="22">
        <v>1161.8024</v>
      </c>
      <c r="G6" s="23">
        <f t="shared" si="0"/>
        <v>0</v>
      </c>
      <c r="H6" s="23">
        <f t="shared" si="1"/>
        <v>0</v>
      </c>
      <c r="I6" s="104"/>
      <c r="K6" s="3"/>
      <c r="M6" s="113"/>
    </row>
    <row r="7" spans="1:13" x14ac:dyDescent="0.3">
      <c r="A7" s="25" t="s">
        <v>64</v>
      </c>
      <c r="B7" s="26" t="s">
        <v>726</v>
      </c>
      <c r="C7" s="27"/>
      <c r="D7" s="27"/>
      <c r="E7" s="25" t="s">
        <v>13</v>
      </c>
      <c r="F7" s="22">
        <v>3356.5604600000001</v>
      </c>
      <c r="G7" s="23">
        <f t="shared" si="0"/>
        <v>0</v>
      </c>
      <c r="H7" s="23">
        <f t="shared" si="1"/>
        <v>0</v>
      </c>
      <c r="I7" s="104"/>
      <c r="K7" s="3"/>
      <c r="M7" s="113"/>
    </row>
    <row r="8" spans="1:13" x14ac:dyDescent="0.3">
      <c r="A8" s="25" t="s">
        <v>65</v>
      </c>
      <c r="B8" s="26" t="s">
        <v>727</v>
      </c>
      <c r="C8" s="27"/>
      <c r="D8" s="27"/>
      <c r="E8" s="25" t="s">
        <v>13</v>
      </c>
      <c r="F8" s="22">
        <v>1246.9006000000002</v>
      </c>
      <c r="G8" s="23">
        <f t="shared" si="0"/>
        <v>0</v>
      </c>
      <c r="H8" s="23">
        <f t="shared" si="1"/>
        <v>0</v>
      </c>
      <c r="I8" s="104"/>
      <c r="K8" s="3"/>
      <c r="M8" s="113"/>
    </row>
    <row r="9" spans="1:13" x14ac:dyDescent="0.3">
      <c r="A9" s="25" t="s">
        <v>273</v>
      </c>
      <c r="B9" s="26" t="s">
        <v>274</v>
      </c>
      <c r="C9" s="27"/>
      <c r="D9" s="27"/>
      <c r="E9" s="25" t="s">
        <v>13</v>
      </c>
      <c r="F9" s="22">
        <v>4226.7645200000006</v>
      </c>
      <c r="G9" s="23">
        <f t="shared" si="0"/>
        <v>0</v>
      </c>
      <c r="H9" s="23">
        <f t="shared" si="1"/>
        <v>0</v>
      </c>
      <c r="I9" s="104"/>
      <c r="K9" s="3"/>
      <c r="M9" s="113"/>
    </row>
    <row r="10" spans="1:13" x14ac:dyDescent="0.3">
      <c r="A10" s="25" t="s">
        <v>275</v>
      </c>
      <c r="B10" s="26" t="s">
        <v>276</v>
      </c>
      <c r="C10" s="27"/>
      <c r="D10" s="27"/>
      <c r="E10" s="25" t="s">
        <v>13</v>
      </c>
      <c r="F10" s="22">
        <v>10193.988860000001</v>
      </c>
      <c r="G10" s="23">
        <f t="shared" si="0"/>
        <v>0</v>
      </c>
      <c r="H10" s="23">
        <f t="shared" si="1"/>
        <v>0</v>
      </c>
      <c r="I10" s="104"/>
      <c r="K10" s="3"/>
      <c r="M10" s="113"/>
    </row>
    <row r="11" spans="1:13" x14ac:dyDescent="0.3">
      <c r="A11" s="25" t="s">
        <v>277</v>
      </c>
      <c r="B11" s="26" t="s">
        <v>728</v>
      </c>
      <c r="C11" s="27"/>
      <c r="D11" s="27"/>
      <c r="E11" s="25" t="s">
        <v>13</v>
      </c>
      <c r="F11" s="22">
        <v>1870.36124</v>
      </c>
      <c r="G11" s="23">
        <f t="shared" si="0"/>
        <v>0</v>
      </c>
      <c r="H11" s="23">
        <f t="shared" si="1"/>
        <v>0</v>
      </c>
      <c r="I11" s="104"/>
      <c r="K11" s="3"/>
      <c r="M11" s="113"/>
    </row>
    <row r="12" spans="1:13" x14ac:dyDescent="0.3">
      <c r="A12" s="25" t="s">
        <v>278</v>
      </c>
      <c r="B12" s="26" t="s">
        <v>279</v>
      </c>
      <c r="C12" s="27"/>
      <c r="D12" s="27"/>
      <c r="E12" s="25" t="s">
        <v>13</v>
      </c>
      <c r="F12" s="22">
        <v>11810.110180000001</v>
      </c>
      <c r="G12" s="23">
        <f t="shared" si="0"/>
        <v>0</v>
      </c>
      <c r="H12" s="23">
        <f t="shared" si="1"/>
        <v>0</v>
      </c>
      <c r="I12" s="104"/>
      <c r="K12" s="3"/>
      <c r="M12" s="113"/>
    </row>
    <row r="13" spans="1:13" x14ac:dyDescent="0.3">
      <c r="A13" s="25" t="s">
        <v>66</v>
      </c>
      <c r="B13" s="26" t="s">
        <v>67</v>
      </c>
      <c r="C13" s="27"/>
      <c r="D13" s="27"/>
      <c r="E13" s="25" t="s">
        <v>13</v>
      </c>
      <c r="F13" s="22">
        <v>5718.5783600000004</v>
      </c>
      <c r="G13" s="23">
        <f t="shared" si="0"/>
        <v>0</v>
      </c>
      <c r="H13" s="23">
        <f t="shared" si="1"/>
        <v>0</v>
      </c>
      <c r="I13" s="104"/>
      <c r="K13" s="3"/>
      <c r="M13" s="113"/>
    </row>
    <row r="14" spans="1:13" x14ac:dyDescent="0.3">
      <c r="A14" s="25" t="s">
        <v>281</v>
      </c>
      <c r="B14" s="26" t="s">
        <v>282</v>
      </c>
      <c r="C14" s="27"/>
      <c r="D14" s="27"/>
      <c r="E14" s="25" t="s">
        <v>13</v>
      </c>
      <c r="F14" s="22">
        <v>4724.0461400000004</v>
      </c>
      <c r="G14" s="23">
        <f t="shared" si="0"/>
        <v>0</v>
      </c>
      <c r="H14" s="23">
        <f t="shared" si="1"/>
        <v>0</v>
      </c>
      <c r="I14" s="104"/>
      <c r="K14" s="3"/>
      <c r="M14" s="113"/>
    </row>
    <row r="15" spans="1:13" x14ac:dyDescent="0.3">
      <c r="A15" s="25" t="s">
        <v>283</v>
      </c>
      <c r="B15" s="26" t="s">
        <v>284</v>
      </c>
      <c r="C15" s="27"/>
      <c r="D15" s="27"/>
      <c r="E15" s="25" t="s">
        <v>13</v>
      </c>
      <c r="F15" s="22">
        <v>4972.6714400000001</v>
      </c>
      <c r="G15" s="23">
        <f t="shared" si="0"/>
        <v>0</v>
      </c>
      <c r="H15" s="23">
        <f t="shared" si="1"/>
        <v>0</v>
      </c>
      <c r="I15" s="104"/>
      <c r="K15" s="3"/>
      <c r="M15" s="113"/>
    </row>
    <row r="16" spans="1:13" x14ac:dyDescent="0.3">
      <c r="A16" s="25" t="s">
        <v>285</v>
      </c>
      <c r="B16" s="26" t="s">
        <v>286</v>
      </c>
      <c r="C16" s="27"/>
      <c r="D16" s="27"/>
      <c r="E16" s="25" t="s">
        <v>13</v>
      </c>
      <c r="F16" s="22">
        <v>1864.7673000000002</v>
      </c>
      <c r="G16" s="23">
        <f t="shared" si="0"/>
        <v>0</v>
      </c>
      <c r="H16" s="23">
        <f t="shared" si="1"/>
        <v>0</v>
      </c>
      <c r="I16" s="104"/>
      <c r="K16" s="3"/>
      <c r="M16" s="113"/>
    </row>
    <row r="17" spans="1:13" x14ac:dyDescent="0.3">
      <c r="A17" s="25" t="s">
        <v>287</v>
      </c>
      <c r="B17" s="26" t="s">
        <v>288</v>
      </c>
      <c r="C17" s="27"/>
      <c r="D17" s="27"/>
      <c r="E17" s="25" t="s">
        <v>5</v>
      </c>
      <c r="F17" s="22">
        <v>16.21312</v>
      </c>
      <c r="G17" s="23">
        <f t="shared" si="0"/>
        <v>0</v>
      </c>
      <c r="H17" s="23">
        <f t="shared" si="1"/>
        <v>0</v>
      </c>
      <c r="I17" s="104"/>
      <c r="K17" s="3"/>
      <c r="M17" s="113"/>
    </row>
    <row r="18" spans="1:13" x14ac:dyDescent="0.3">
      <c r="A18" s="25" t="s">
        <v>289</v>
      </c>
      <c r="B18" s="26" t="s">
        <v>290</v>
      </c>
      <c r="C18" s="27"/>
      <c r="D18" s="27"/>
      <c r="E18" s="25" t="s">
        <v>5</v>
      </c>
      <c r="F18" s="22">
        <v>17.45392</v>
      </c>
      <c r="G18" s="23">
        <f t="shared" si="0"/>
        <v>0</v>
      </c>
      <c r="H18" s="23">
        <f t="shared" si="1"/>
        <v>0</v>
      </c>
      <c r="I18" s="104"/>
      <c r="K18" s="3"/>
      <c r="M18" s="113"/>
    </row>
    <row r="19" spans="1:13" x14ac:dyDescent="0.3">
      <c r="A19" s="25" t="s">
        <v>291</v>
      </c>
      <c r="B19" s="26" t="s">
        <v>292</v>
      </c>
      <c r="C19" s="27"/>
      <c r="D19" s="27"/>
      <c r="E19" s="25" t="s">
        <v>13</v>
      </c>
      <c r="F19" s="22">
        <v>6464.4646000000002</v>
      </c>
      <c r="G19" s="23">
        <f t="shared" si="0"/>
        <v>0</v>
      </c>
      <c r="H19" s="23">
        <f t="shared" si="1"/>
        <v>0</v>
      </c>
      <c r="I19" s="104"/>
      <c r="K19" s="3"/>
      <c r="M19" s="113"/>
    </row>
    <row r="20" spans="1:13" x14ac:dyDescent="0.3">
      <c r="A20" s="25" t="s">
        <v>293</v>
      </c>
      <c r="B20" s="26" t="s">
        <v>294</v>
      </c>
      <c r="C20" s="27"/>
      <c r="D20" s="27"/>
      <c r="E20" s="25" t="s">
        <v>13</v>
      </c>
      <c r="F20" s="22">
        <v>9323.7744600000005</v>
      </c>
      <c r="G20" s="23">
        <f t="shared" si="0"/>
        <v>0</v>
      </c>
      <c r="H20" s="23">
        <f t="shared" si="1"/>
        <v>0</v>
      </c>
      <c r="I20" s="104"/>
      <c r="K20" s="3"/>
      <c r="M20" s="113"/>
    </row>
    <row r="21" spans="1:13" x14ac:dyDescent="0.3">
      <c r="A21" s="25" t="s">
        <v>295</v>
      </c>
      <c r="B21" s="26" t="s">
        <v>296</v>
      </c>
      <c r="C21" s="27"/>
      <c r="D21" s="27"/>
      <c r="E21" s="25" t="s">
        <v>13</v>
      </c>
      <c r="F21" s="22">
        <v>3915.9854799999998</v>
      </c>
      <c r="G21" s="23">
        <f t="shared" si="0"/>
        <v>0</v>
      </c>
      <c r="H21" s="23">
        <f t="shared" si="1"/>
        <v>0</v>
      </c>
      <c r="I21" s="104"/>
      <c r="K21" s="3"/>
      <c r="M21" s="113"/>
    </row>
    <row r="22" spans="1:13" x14ac:dyDescent="0.3">
      <c r="A22" s="25" t="s">
        <v>297</v>
      </c>
      <c r="B22" s="26" t="s">
        <v>298</v>
      </c>
      <c r="C22" s="27"/>
      <c r="D22" s="27"/>
      <c r="E22" s="25" t="s">
        <v>13</v>
      </c>
      <c r="F22" s="22">
        <v>498.76024000000001</v>
      </c>
      <c r="G22" s="23">
        <f t="shared" si="0"/>
        <v>0</v>
      </c>
      <c r="H22" s="23">
        <f t="shared" si="1"/>
        <v>0</v>
      </c>
      <c r="I22" s="104"/>
      <c r="K22" s="3"/>
      <c r="M22" s="113"/>
    </row>
    <row r="23" spans="1:13" x14ac:dyDescent="0.3">
      <c r="A23" s="25" t="s">
        <v>299</v>
      </c>
      <c r="B23" s="26" t="s">
        <v>300</v>
      </c>
      <c r="C23" s="27"/>
      <c r="D23" s="27"/>
      <c r="E23" s="25" t="s">
        <v>13</v>
      </c>
      <c r="F23" s="22">
        <v>7210.3715199999997</v>
      </c>
      <c r="G23" s="23">
        <f t="shared" si="0"/>
        <v>0</v>
      </c>
      <c r="H23" s="23">
        <f t="shared" si="1"/>
        <v>0</v>
      </c>
      <c r="I23" s="104"/>
      <c r="K23" s="3"/>
      <c r="M23" s="113"/>
    </row>
    <row r="24" spans="1:13" x14ac:dyDescent="0.3">
      <c r="A24" s="25" t="s">
        <v>301</v>
      </c>
      <c r="B24" s="26" t="s">
        <v>302</v>
      </c>
      <c r="C24" s="27"/>
      <c r="D24" s="27"/>
      <c r="E24" s="25" t="s">
        <v>13</v>
      </c>
      <c r="F24" s="22">
        <v>22377.042160000001</v>
      </c>
      <c r="G24" s="23">
        <f t="shared" si="0"/>
        <v>0</v>
      </c>
      <c r="H24" s="23">
        <f t="shared" si="1"/>
        <v>0</v>
      </c>
      <c r="I24" s="104"/>
      <c r="K24" s="3"/>
      <c r="M24" s="113"/>
    </row>
    <row r="25" spans="1:13" x14ac:dyDescent="0.3">
      <c r="A25" s="25" t="s">
        <v>303</v>
      </c>
      <c r="B25" s="26" t="s">
        <v>304</v>
      </c>
      <c r="C25" s="27"/>
      <c r="D25" s="27"/>
      <c r="E25" s="25" t="s">
        <v>13</v>
      </c>
      <c r="F25" s="22">
        <v>372950.89568000002</v>
      </c>
      <c r="G25" s="23">
        <f t="shared" si="0"/>
        <v>0</v>
      </c>
      <c r="H25" s="23">
        <f t="shared" si="1"/>
        <v>0</v>
      </c>
      <c r="I25" s="104"/>
      <c r="K25" s="3"/>
      <c r="M25" s="113"/>
    </row>
    <row r="26" spans="1:13" s="4" customFormat="1" x14ac:dyDescent="0.3">
      <c r="A26" s="21">
        <v>0</v>
      </c>
      <c r="B26" s="20">
        <v>0</v>
      </c>
      <c r="C26" s="20"/>
      <c r="D26" s="20"/>
      <c r="E26" s="21">
        <v>0</v>
      </c>
      <c r="F26" s="118"/>
      <c r="G26" s="23"/>
      <c r="H26" s="105"/>
      <c r="I26" s="104"/>
      <c r="J26" s="2"/>
      <c r="K26" s="3"/>
      <c r="M26" s="117"/>
    </row>
    <row r="27" spans="1:13" x14ac:dyDescent="0.3">
      <c r="A27" s="19" t="s">
        <v>583</v>
      </c>
      <c r="B27" s="20">
        <v>0</v>
      </c>
      <c r="C27" s="20"/>
      <c r="D27" s="20"/>
      <c r="E27" s="21">
        <v>0</v>
      </c>
      <c r="H27" s="23"/>
      <c r="I27" s="104"/>
      <c r="K27" s="3"/>
      <c r="M27" s="113"/>
    </row>
    <row r="28" spans="1:13" x14ac:dyDescent="0.3">
      <c r="A28" s="21">
        <v>0</v>
      </c>
      <c r="B28" s="20">
        <v>0</v>
      </c>
      <c r="C28" s="20"/>
      <c r="D28" s="20"/>
      <c r="E28" s="21">
        <v>0</v>
      </c>
      <c r="H28" s="23"/>
      <c r="I28" s="104"/>
      <c r="K28" s="3"/>
      <c r="M28" s="113"/>
    </row>
    <row r="29" spans="1:13" x14ac:dyDescent="0.3">
      <c r="A29" s="25" t="s">
        <v>584</v>
      </c>
      <c r="B29" s="26" t="s">
        <v>585</v>
      </c>
      <c r="C29" s="27"/>
      <c r="D29" s="27"/>
      <c r="E29" s="25" t="s">
        <v>13</v>
      </c>
      <c r="F29" s="22">
        <v>87283.724440000005</v>
      </c>
      <c r="G29" s="23">
        <f t="shared" ref="G29:G37" si="2">C29*F29</f>
        <v>0</v>
      </c>
      <c r="H29" s="23">
        <f t="shared" ref="H29:H37" si="3">F29*D29</f>
        <v>0</v>
      </c>
      <c r="I29" s="104"/>
      <c r="K29" s="3"/>
      <c r="M29" s="113"/>
    </row>
    <row r="30" spans="1:13" x14ac:dyDescent="0.3">
      <c r="A30" s="25" t="s">
        <v>586</v>
      </c>
      <c r="B30" s="26" t="s">
        <v>587</v>
      </c>
      <c r="C30" s="27"/>
      <c r="D30" s="27"/>
      <c r="E30" s="25" t="s">
        <v>13</v>
      </c>
      <c r="F30" s="22">
        <v>155863.79512</v>
      </c>
      <c r="G30" s="23">
        <f t="shared" si="2"/>
        <v>0</v>
      </c>
      <c r="H30" s="23">
        <f t="shared" si="3"/>
        <v>0</v>
      </c>
      <c r="I30" s="104"/>
      <c r="K30" s="3"/>
      <c r="M30" s="113"/>
    </row>
    <row r="31" spans="1:13" x14ac:dyDescent="0.3">
      <c r="A31" s="25" t="s">
        <v>280</v>
      </c>
      <c r="B31" s="26" t="s">
        <v>712</v>
      </c>
      <c r="C31" s="27"/>
      <c r="D31" s="27"/>
      <c r="E31" s="25" t="s">
        <v>13</v>
      </c>
      <c r="F31" s="22">
        <v>6713.1209200000003</v>
      </c>
      <c r="G31" s="23">
        <f t="shared" si="2"/>
        <v>0</v>
      </c>
      <c r="H31" s="23">
        <f t="shared" si="3"/>
        <v>0</v>
      </c>
      <c r="I31" s="104"/>
      <c r="K31" s="3"/>
      <c r="M31" s="113"/>
    </row>
    <row r="32" spans="1:13" x14ac:dyDescent="0.3">
      <c r="A32" s="25" t="s">
        <v>588</v>
      </c>
      <c r="B32" s="26" t="s">
        <v>589</v>
      </c>
      <c r="C32" s="27"/>
      <c r="D32" s="27"/>
      <c r="E32" s="25" t="s">
        <v>5</v>
      </c>
      <c r="F32" s="22">
        <v>30.296200000000002</v>
      </c>
      <c r="G32" s="23">
        <f t="shared" si="2"/>
        <v>0</v>
      </c>
      <c r="H32" s="23">
        <f t="shared" si="3"/>
        <v>0</v>
      </c>
      <c r="I32" s="104"/>
      <c r="K32" s="3"/>
      <c r="M32" s="113"/>
    </row>
    <row r="33" spans="1:13" x14ac:dyDescent="0.3">
      <c r="A33" s="25" t="s">
        <v>590</v>
      </c>
      <c r="B33" s="26" t="s">
        <v>591</v>
      </c>
      <c r="C33" s="27"/>
      <c r="D33" s="27"/>
      <c r="E33" s="25" t="s">
        <v>5</v>
      </c>
      <c r="F33" s="22">
        <v>35.104300000000002</v>
      </c>
      <c r="G33" s="23">
        <f t="shared" si="2"/>
        <v>0</v>
      </c>
      <c r="H33" s="23">
        <f t="shared" si="3"/>
        <v>0</v>
      </c>
      <c r="I33" s="104"/>
      <c r="K33" s="3"/>
      <c r="M33" s="113"/>
    </row>
    <row r="34" spans="1:13" x14ac:dyDescent="0.3">
      <c r="A34" s="25" t="s">
        <v>592</v>
      </c>
      <c r="B34" s="26" t="s">
        <v>593</v>
      </c>
      <c r="C34" s="27"/>
      <c r="D34" s="27"/>
      <c r="E34" s="25" t="s">
        <v>5</v>
      </c>
      <c r="F34" s="22">
        <v>248.62529999999998</v>
      </c>
      <c r="G34" s="23">
        <f t="shared" si="2"/>
        <v>0</v>
      </c>
      <c r="H34" s="23">
        <f t="shared" si="3"/>
        <v>0</v>
      </c>
      <c r="I34" s="104"/>
      <c r="K34" s="3"/>
      <c r="M34" s="113"/>
    </row>
    <row r="35" spans="1:13" x14ac:dyDescent="0.3">
      <c r="A35" s="25" t="s">
        <v>594</v>
      </c>
      <c r="B35" s="26" t="s">
        <v>595</v>
      </c>
      <c r="C35" s="27"/>
      <c r="D35" s="27"/>
      <c r="E35" s="25" t="s">
        <v>13</v>
      </c>
      <c r="F35" s="22">
        <v>919.93946000000005</v>
      </c>
      <c r="G35" s="23">
        <f t="shared" si="2"/>
        <v>0</v>
      </c>
      <c r="H35" s="23">
        <f t="shared" si="3"/>
        <v>0</v>
      </c>
      <c r="I35" s="104"/>
      <c r="K35" s="3"/>
      <c r="M35" s="113"/>
    </row>
    <row r="36" spans="1:13" x14ac:dyDescent="0.3">
      <c r="A36" s="25" t="s">
        <v>78</v>
      </c>
      <c r="B36" s="26" t="s">
        <v>79</v>
      </c>
      <c r="C36" s="27"/>
      <c r="D36" s="27"/>
      <c r="E36" s="25" t="s">
        <v>13</v>
      </c>
      <c r="F36" s="22">
        <v>374.08051999999998</v>
      </c>
      <c r="G36" s="23">
        <f t="shared" si="2"/>
        <v>0</v>
      </c>
      <c r="H36" s="23">
        <f t="shared" si="3"/>
        <v>0</v>
      </c>
      <c r="I36" s="104"/>
      <c r="K36" s="3"/>
      <c r="M36" s="113"/>
    </row>
    <row r="37" spans="1:13" x14ac:dyDescent="0.3">
      <c r="A37" s="25" t="s">
        <v>77</v>
      </c>
      <c r="B37" s="26" t="s">
        <v>715</v>
      </c>
      <c r="C37" s="27"/>
      <c r="D37" s="27"/>
      <c r="F37" s="22">
        <v>0</v>
      </c>
      <c r="G37" s="23">
        <f t="shared" si="2"/>
        <v>0</v>
      </c>
      <c r="H37" s="23">
        <f t="shared" si="3"/>
        <v>0</v>
      </c>
      <c r="I37" s="104"/>
      <c r="K37" s="3"/>
      <c r="M37" s="113"/>
    </row>
    <row r="38" spans="1:13" x14ac:dyDescent="0.3">
      <c r="F38" s="30" t="s">
        <v>759</v>
      </c>
      <c r="G38" s="31">
        <f>SUM(G5:G37)</f>
        <v>0</v>
      </c>
      <c r="H38" s="31">
        <f>SUM(H5:H37)</f>
        <v>0</v>
      </c>
    </row>
  </sheetData>
  <mergeCells count="1">
    <mergeCell ref="A1:H1"/>
  </mergeCells>
  <printOptions gridLines="1"/>
  <pageMargins left="0.75" right="0.75" top="1" bottom="1" header="0.5" footer="0.5"/>
  <pageSetup scale="45" fitToHeight="37" orientation="portrait" r:id="rId1"/>
  <headerFooter alignWithMargins="0">
    <oddHeader>&amp;C&amp;"Arial,Bold"&amp;16City of Las Vegas
Bond Line Items</oddHeader>
    <oddFooter>&amp;L* +or- ENR Construction Cost Index Adjustment&amp;C&amp;12Page 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M76"/>
  <sheetViews>
    <sheetView showRuler="0" zoomScaleNormal="100" workbookViewId="0">
      <selection activeCell="A57" sqref="A57:B57"/>
    </sheetView>
  </sheetViews>
  <sheetFormatPr defaultColWidth="9.140625" defaultRowHeight="18.75" x14ac:dyDescent="0.3"/>
  <cols>
    <col min="1" max="1" width="16.28515625" style="25" customWidth="1"/>
    <col min="2" max="2" width="43.5703125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12" width="9.140625" style="2"/>
    <col min="13" max="13" width="10" style="2" bestFit="1" customWidth="1"/>
    <col min="14" max="16384" width="9.140625" style="2"/>
  </cols>
  <sheetData>
    <row r="1" spans="1:13" ht="21" thickBot="1" x14ac:dyDescent="0.35">
      <c r="A1" s="161" t="s">
        <v>719</v>
      </c>
      <c r="B1" s="161"/>
      <c r="C1" s="161"/>
      <c r="D1" s="161"/>
      <c r="E1" s="161"/>
      <c r="F1" s="161"/>
      <c r="G1" s="161"/>
      <c r="H1" s="161"/>
    </row>
    <row r="2" spans="1:13" ht="82.5" customHeight="1" thickBot="1" x14ac:dyDescent="0.3">
      <c r="A2" s="47" t="s">
        <v>109</v>
      </c>
      <c r="B2" s="47" t="s">
        <v>3</v>
      </c>
      <c r="C2" s="48" t="s">
        <v>707</v>
      </c>
      <c r="D2" s="48" t="s">
        <v>708</v>
      </c>
      <c r="E2" s="48" t="s">
        <v>110</v>
      </c>
      <c r="F2" s="49" t="s">
        <v>711</v>
      </c>
      <c r="G2" s="50" t="s">
        <v>710</v>
      </c>
      <c r="H2" s="50" t="s">
        <v>709</v>
      </c>
    </row>
    <row r="3" spans="1:13" x14ac:dyDescent="0.3">
      <c r="A3" s="35" t="s">
        <v>327</v>
      </c>
      <c r="B3" s="36">
        <v>0</v>
      </c>
      <c r="C3" s="36"/>
      <c r="D3" s="36"/>
      <c r="E3" s="37">
        <v>0</v>
      </c>
      <c r="F3" s="39"/>
      <c r="G3" s="40"/>
      <c r="H3" s="41"/>
    </row>
    <row r="4" spans="1:13" x14ac:dyDescent="0.3">
      <c r="A4" s="21">
        <v>0</v>
      </c>
      <c r="B4" s="20">
        <v>0</v>
      </c>
      <c r="C4" s="20"/>
      <c r="D4" s="20"/>
      <c r="E4" s="21">
        <v>0</v>
      </c>
      <c r="F4" s="28"/>
    </row>
    <row r="5" spans="1:13" x14ac:dyDescent="0.3">
      <c r="A5" s="25" t="s">
        <v>328</v>
      </c>
      <c r="B5" s="26" t="s">
        <v>329</v>
      </c>
      <c r="C5" s="27"/>
      <c r="D5" s="27"/>
      <c r="E5" s="25" t="s">
        <v>5</v>
      </c>
      <c r="F5" s="22">
        <v>105.985</v>
      </c>
      <c r="G5" s="23">
        <f t="shared" ref="G5:G22" si="0">C5*F5</f>
        <v>0</v>
      </c>
      <c r="H5" s="23">
        <f t="shared" ref="H5:H22" si="1">F5*D5</f>
        <v>0</v>
      </c>
      <c r="I5" s="104"/>
      <c r="K5" s="3"/>
      <c r="M5" s="3"/>
    </row>
    <row r="6" spans="1:13" x14ac:dyDescent="0.3">
      <c r="A6" s="25" t="s">
        <v>330</v>
      </c>
      <c r="B6" s="26" t="s">
        <v>331</v>
      </c>
      <c r="C6" s="27"/>
      <c r="D6" s="27"/>
      <c r="E6" s="25" t="s">
        <v>5</v>
      </c>
      <c r="F6" s="22">
        <v>155.50325999999998</v>
      </c>
      <c r="G6" s="23">
        <f t="shared" si="0"/>
        <v>0</v>
      </c>
      <c r="H6" s="23">
        <f t="shared" si="1"/>
        <v>0</v>
      </c>
      <c r="I6" s="104"/>
      <c r="K6" s="3"/>
      <c r="M6" s="3"/>
    </row>
    <row r="7" spans="1:13" x14ac:dyDescent="0.3">
      <c r="A7" s="25" t="s">
        <v>332</v>
      </c>
      <c r="B7" s="26" t="s">
        <v>333</v>
      </c>
      <c r="C7" s="27"/>
      <c r="D7" s="27"/>
      <c r="E7" s="25" t="s">
        <v>5</v>
      </c>
      <c r="F7" s="22">
        <v>182.37692000000001</v>
      </c>
      <c r="G7" s="23">
        <f t="shared" si="0"/>
        <v>0</v>
      </c>
      <c r="H7" s="23">
        <f t="shared" si="1"/>
        <v>0</v>
      </c>
      <c r="I7" s="104"/>
      <c r="K7" s="3"/>
      <c r="M7" s="3"/>
    </row>
    <row r="8" spans="1:13" x14ac:dyDescent="0.3">
      <c r="A8" s="25" t="s">
        <v>334</v>
      </c>
      <c r="B8" s="26" t="s">
        <v>335</v>
      </c>
      <c r="C8" s="27"/>
      <c r="D8" s="27"/>
      <c r="E8" s="25" t="s">
        <v>5</v>
      </c>
      <c r="F8" s="22">
        <v>202.51924000000002</v>
      </c>
      <c r="G8" s="23">
        <f t="shared" si="0"/>
        <v>0</v>
      </c>
      <c r="H8" s="23">
        <f t="shared" si="1"/>
        <v>0</v>
      </c>
      <c r="I8" s="104"/>
      <c r="K8" s="3"/>
      <c r="M8" s="3"/>
    </row>
    <row r="9" spans="1:13" x14ac:dyDescent="0.3">
      <c r="A9" s="25" t="s">
        <v>336</v>
      </c>
      <c r="B9" s="26" t="s">
        <v>337</v>
      </c>
      <c r="C9" s="27"/>
      <c r="D9" s="27"/>
      <c r="E9" s="25" t="s">
        <v>5</v>
      </c>
      <c r="F9" s="22">
        <v>214.8135</v>
      </c>
      <c r="G9" s="23">
        <f t="shared" si="0"/>
        <v>0</v>
      </c>
      <c r="H9" s="23">
        <f t="shared" si="1"/>
        <v>0</v>
      </c>
      <c r="I9" s="104"/>
      <c r="K9" s="3"/>
      <c r="M9" s="3"/>
    </row>
    <row r="10" spans="1:13" x14ac:dyDescent="0.3">
      <c r="A10" s="25" t="s">
        <v>338</v>
      </c>
      <c r="B10" s="26" t="s">
        <v>339</v>
      </c>
      <c r="C10" s="27"/>
      <c r="D10" s="27"/>
      <c r="E10" s="25" t="s">
        <v>5</v>
      </c>
      <c r="F10" s="22">
        <v>279.70733999999999</v>
      </c>
      <c r="G10" s="23">
        <f t="shared" si="0"/>
        <v>0</v>
      </c>
      <c r="H10" s="23">
        <f t="shared" si="1"/>
        <v>0</v>
      </c>
      <c r="I10" s="104"/>
      <c r="K10" s="3"/>
      <c r="M10" s="3"/>
    </row>
    <row r="11" spans="1:13" x14ac:dyDescent="0.3">
      <c r="A11" s="25" t="s">
        <v>340</v>
      </c>
      <c r="B11" s="26" t="s">
        <v>341</v>
      </c>
      <c r="C11" s="27"/>
      <c r="D11" s="27"/>
      <c r="E11" s="25" t="s">
        <v>5</v>
      </c>
      <c r="F11" s="22">
        <v>359.15990000000005</v>
      </c>
      <c r="G11" s="23">
        <f t="shared" si="0"/>
        <v>0</v>
      </c>
      <c r="H11" s="23">
        <f t="shared" si="1"/>
        <v>0</v>
      </c>
      <c r="I11" s="104"/>
      <c r="K11" s="3"/>
      <c r="M11" s="3"/>
    </row>
    <row r="12" spans="1:13" x14ac:dyDescent="0.3">
      <c r="A12" s="25" t="s">
        <v>342</v>
      </c>
      <c r="B12" s="26" t="s">
        <v>343</v>
      </c>
      <c r="C12" s="27"/>
      <c r="D12" s="27"/>
      <c r="E12" s="25" t="s">
        <v>5</v>
      </c>
      <c r="F12" s="22">
        <v>369.23105999999996</v>
      </c>
      <c r="G12" s="23">
        <f t="shared" si="0"/>
        <v>0</v>
      </c>
      <c r="H12" s="23">
        <f t="shared" si="1"/>
        <v>0</v>
      </c>
      <c r="I12" s="104"/>
      <c r="K12" s="3"/>
      <c r="M12" s="3"/>
    </row>
    <row r="13" spans="1:13" x14ac:dyDescent="0.3">
      <c r="A13" s="25" t="s">
        <v>344</v>
      </c>
      <c r="B13" s="26" t="s">
        <v>345</v>
      </c>
      <c r="C13" s="27"/>
      <c r="D13" s="27"/>
      <c r="E13" s="25" t="s">
        <v>5</v>
      </c>
      <c r="F13" s="22">
        <v>432.97716000000003</v>
      </c>
      <c r="G13" s="23">
        <f t="shared" si="0"/>
        <v>0</v>
      </c>
      <c r="H13" s="23">
        <f t="shared" si="1"/>
        <v>0</v>
      </c>
      <c r="I13" s="104"/>
      <c r="K13" s="3"/>
      <c r="M13" s="3"/>
    </row>
    <row r="14" spans="1:13" x14ac:dyDescent="0.3">
      <c r="A14" s="25" t="s">
        <v>346</v>
      </c>
      <c r="B14" s="26" t="s">
        <v>347</v>
      </c>
      <c r="C14" s="27"/>
      <c r="D14" s="27"/>
      <c r="E14" s="25" t="s">
        <v>5</v>
      </c>
      <c r="F14" s="22">
        <v>479.99313999999998</v>
      </c>
      <c r="G14" s="23">
        <f t="shared" si="0"/>
        <v>0</v>
      </c>
      <c r="H14" s="23">
        <f t="shared" si="1"/>
        <v>0</v>
      </c>
      <c r="I14" s="104"/>
      <c r="K14" s="3"/>
      <c r="M14" s="3"/>
    </row>
    <row r="15" spans="1:13" x14ac:dyDescent="0.3">
      <c r="A15" s="25" t="s">
        <v>348</v>
      </c>
      <c r="B15" s="26" t="s">
        <v>349</v>
      </c>
      <c r="C15" s="27"/>
      <c r="D15" s="27"/>
      <c r="E15" s="25" t="s">
        <v>5</v>
      </c>
      <c r="F15" s="22">
        <v>486.71413999999999</v>
      </c>
      <c r="G15" s="23">
        <f t="shared" si="0"/>
        <v>0</v>
      </c>
      <c r="H15" s="23">
        <f t="shared" si="1"/>
        <v>0</v>
      </c>
      <c r="I15" s="104"/>
      <c r="K15" s="3"/>
      <c r="M15" s="3"/>
    </row>
    <row r="16" spans="1:13" x14ac:dyDescent="0.3">
      <c r="A16" s="25" t="s">
        <v>350</v>
      </c>
      <c r="B16" s="26" t="s">
        <v>351</v>
      </c>
      <c r="C16" s="27"/>
      <c r="D16" s="27"/>
      <c r="E16" s="25" t="s">
        <v>5</v>
      </c>
      <c r="F16" s="22">
        <v>538.17632000000003</v>
      </c>
      <c r="G16" s="23">
        <f t="shared" si="0"/>
        <v>0</v>
      </c>
      <c r="H16" s="23">
        <f t="shared" si="1"/>
        <v>0</v>
      </c>
      <c r="I16" s="104"/>
      <c r="K16" s="3"/>
      <c r="M16" s="3"/>
    </row>
    <row r="17" spans="1:13" x14ac:dyDescent="0.3">
      <c r="A17" s="25" t="s">
        <v>352</v>
      </c>
      <c r="B17" s="26" t="s">
        <v>353</v>
      </c>
      <c r="C17" s="27"/>
      <c r="D17" s="27"/>
      <c r="E17" s="25" t="s">
        <v>5</v>
      </c>
      <c r="F17" s="22">
        <v>584.05490000000009</v>
      </c>
      <c r="G17" s="23">
        <f t="shared" si="0"/>
        <v>0</v>
      </c>
      <c r="H17" s="23">
        <f t="shared" si="1"/>
        <v>0</v>
      </c>
      <c r="I17" s="104"/>
      <c r="K17" s="3"/>
      <c r="M17" s="3"/>
    </row>
    <row r="18" spans="1:13" x14ac:dyDescent="0.3">
      <c r="A18" s="25" t="s">
        <v>354</v>
      </c>
      <c r="B18" s="26" t="s">
        <v>355</v>
      </c>
      <c r="C18" s="27"/>
      <c r="D18" s="27"/>
      <c r="E18" s="25" t="s">
        <v>5</v>
      </c>
      <c r="F18" s="22">
        <v>676.91844000000003</v>
      </c>
      <c r="G18" s="23">
        <f t="shared" si="0"/>
        <v>0</v>
      </c>
      <c r="H18" s="23">
        <f t="shared" si="1"/>
        <v>0</v>
      </c>
      <c r="I18" s="104"/>
      <c r="K18" s="3"/>
      <c r="M18" s="3"/>
    </row>
    <row r="19" spans="1:13" x14ac:dyDescent="0.3">
      <c r="A19" s="25" t="s">
        <v>356</v>
      </c>
      <c r="B19" s="26" t="s">
        <v>357</v>
      </c>
      <c r="C19" s="27"/>
      <c r="D19" s="27"/>
      <c r="E19" s="25" t="s">
        <v>13</v>
      </c>
      <c r="F19" s="22">
        <v>1745.67118</v>
      </c>
      <c r="G19" s="23">
        <f t="shared" si="0"/>
        <v>0</v>
      </c>
      <c r="H19" s="23">
        <f t="shared" si="1"/>
        <v>0</v>
      </c>
      <c r="I19" s="104"/>
      <c r="K19" s="3"/>
      <c r="M19" s="3"/>
    </row>
    <row r="20" spans="1:13" x14ac:dyDescent="0.3">
      <c r="A20" s="25" t="s">
        <v>358</v>
      </c>
      <c r="B20" s="26" t="s">
        <v>359</v>
      </c>
      <c r="C20" s="27"/>
      <c r="D20" s="27"/>
      <c r="E20" s="25" t="s">
        <v>13</v>
      </c>
      <c r="F20" s="22">
        <v>1740.4391400000002</v>
      </c>
      <c r="G20" s="23">
        <f t="shared" si="0"/>
        <v>0</v>
      </c>
      <c r="H20" s="23">
        <f t="shared" si="1"/>
        <v>0</v>
      </c>
      <c r="I20" s="104"/>
      <c r="K20" s="3"/>
      <c r="M20" s="3"/>
    </row>
    <row r="21" spans="1:13" x14ac:dyDescent="0.3">
      <c r="A21" s="25" t="s">
        <v>360</v>
      </c>
      <c r="B21" s="26" t="s">
        <v>361</v>
      </c>
      <c r="C21" s="27"/>
      <c r="D21" s="27"/>
      <c r="E21" s="25" t="s">
        <v>5</v>
      </c>
      <c r="F21" s="22">
        <v>124.31782000000001</v>
      </c>
      <c r="G21" s="23">
        <f t="shared" si="0"/>
        <v>0</v>
      </c>
      <c r="H21" s="23">
        <f t="shared" si="1"/>
        <v>0</v>
      </c>
      <c r="I21" s="104"/>
      <c r="K21" s="3"/>
      <c r="M21" s="3"/>
    </row>
    <row r="22" spans="1:13" x14ac:dyDescent="0.3">
      <c r="A22" s="25" t="s">
        <v>362</v>
      </c>
      <c r="B22" s="26" t="s">
        <v>729</v>
      </c>
      <c r="C22" s="27"/>
      <c r="D22" s="27"/>
      <c r="E22" s="25" t="s">
        <v>5</v>
      </c>
      <c r="F22" s="22">
        <v>48.484259999999999</v>
      </c>
      <c r="G22" s="23">
        <f t="shared" si="0"/>
        <v>0</v>
      </c>
      <c r="H22" s="23">
        <f t="shared" si="1"/>
        <v>0</v>
      </c>
      <c r="I22" s="104"/>
      <c r="K22" s="3"/>
      <c r="M22" s="3"/>
    </row>
    <row r="23" spans="1:13" s="4" customFormat="1" x14ac:dyDescent="0.3">
      <c r="A23" s="21">
        <v>0</v>
      </c>
      <c r="B23" s="20">
        <v>0</v>
      </c>
      <c r="C23" s="20"/>
      <c r="D23" s="20"/>
      <c r="E23" s="21">
        <v>0</v>
      </c>
      <c r="F23" s="118"/>
      <c r="G23" s="23"/>
      <c r="H23" s="105"/>
      <c r="I23" s="104"/>
      <c r="J23" s="2"/>
      <c r="K23" s="3"/>
      <c r="M23" s="116"/>
    </row>
    <row r="24" spans="1:13" x14ac:dyDescent="0.3">
      <c r="A24" s="19" t="s">
        <v>363</v>
      </c>
      <c r="B24" s="20">
        <v>0</v>
      </c>
      <c r="C24" s="20"/>
      <c r="D24" s="20"/>
      <c r="E24" s="21">
        <v>0</v>
      </c>
      <c r="H24" s="23"/>
      <c r="I24" s="104"/>
      <c r="K24" s="3"/>
      <c r="M24" s="3"/>
    </row>
    <row r="25" spans="1:13" s="4" customFormat="1" x14ac:dyDescent="0.3">
      <c r="A25" s="21">
        <v>0</v>
      </c>
      <c r="B25" s="20">
        <v>0</v>
      </c>
      <c r="C25" s="20"/>
      <c r="D25" s="20"/>
      <c r="E25" s="21">
        <v>0</v>
      </c>
      <c r="F25" s="118"/>
      <c r="G25" s="23"/>
      <c r="H25" s="105"/>
      <c r="I25" s="104"/>
      <c r="J25" s="2"/>
      <c r="K25" s="3"/>
      <c r="M25" s="116"/>
    </row>
    <row r="26" spans="1:13" x14ac:dyDescent="0.3">
      <c r="A26" s="25" t="s">
        <v>364</v>
      </c>
      <c r="B26" s="26" t="s">
        <v>365</v>
      </c>
      <c r="C26" s="27"/>
      <c r="D26" s="27"/>
      <c r="E26" s="25" t="s">
        <v>13</v>
      </c>
      <c r="F26" s="22">
        <v>11437.156720000001</v>
      </c>
      <c r="G26" s="23">
        <f t="shared" ref="G26:G55" si="2">C26*F26</f>
        <v>0</v>
      </c>
      <c r="H26" s="23">
        <f t="shared" ref="H26:H55" si="3">F26*D26</f>
        <v>0</v>
      </c>
      <c r="I26" s="104"/>
      <c r="K26" s="3"/>
      <c r="M26" s="3"/>
    </row>
    <row r="27" spans="1:13" x14ac:dyDescent="0.3">
      <c r="A27" s="25" t="s">
        <v>366</v>
      </c>
      <c r="B27" s="26" t="s">
        <v>367</v>
      </c>
      <c r="C27" s="27"/>
      <c r="D27" s="27"/>
      <c r="E27" s="25" t="s">
        <v>13</v>
      </c>
      <c r="F27" s="22">
        <v>11685.792360000001</v>
      </c>
      <c r="G27" s="23">
        <f t="shared" si="2"/>
        <v>0</v>
      </c>
      <c r="H27" s="23">
        <f t="shared" si="3"/>
        <v>0</v>
      </c>
      <c r="I27" s="104"/>
      <c r="K27" s="3"/>
      <c r="M27" s="3"/>
    </row>
    <row r="28" spans="1:13" x14ac:dyDescent="0.3">
      <c r="A28" s="25" t="s">
        <v>368</v>
      </c>
      <c r="B28" s="26" t="s">
        <v>369</v>
      </c>
      <c r="C28" s="27"/>
      <c r="D28" s="27"/>
      <c r="E28" s="25" t="s">
        <v>13</v>
      </c>
      <c r="F28" s="22">
        <v>12307.37112</v>
      </c>
      <c r="G28" s="23">
        <f t="shared" si="2"/>
        <v>0</v>
      </c>
      <c r="H28" s="23">
        <f t="shared" si="3"/>
        <v>0</v>
      </c>
      <c r="I28" s="104"/>
      <c r="K28" s="3"/>
      <c r="M28" s="3"/>
    </row>
    <row r="29" spans="1:13" x14ac:dyDescent="0.3">
      <c r="A29" s="25" t="s">
        <v>370</v>
      </c>
      <c r="B29" s="26" t="s">
        <v>371</v>
      </c>
      <c r="C29" s="27"/>
      <c r="D29" s="27"/>
      <c r="E29" s="25" t="s">
        <v>13</v>
      </c>
      <c r="F29" s="22">
        <v>7272.5562800000007</v>
      </c>
      <c r="G29" s="23">
        <f t="shared" si="2"/>
        <v>0</v>
      </c>
      <c r="H29" s="23">
        <f t="shared" si="3"/>
        <v>0</v>
      </c>
      <c r="I29" s="104"/>
      <c r="K29" s="3"/>
      <c r="M29" s="3"/>
    </row>
    <row r="30" spans="1:13" x14ac:dyDescent="0.3">
      <c r="A30" s="25" t="s">
        <v>372</v>
      </c>
      <c r="B30" s="26" t="s">
        <v>373</v>
      </c>
      <c r="C30" s="27"/>
      <c r="D30" s="27"/>
      <c r="E30" s="25" t="s">
        <v>13</v>
      </c>
      <c r="F30" s="22">
        <v>8950.8313400000006</v>
      </c>
      <c r="G30" s="23">
        <f t="shared" si="2"/>
        <v>0</v>
      </c>
      <c r="H30" s="23">
        <f t="shared" si="3"/>
        <v>0</v>
      </c>
      <c r="I30" s="104"/>
      <c r="K30" s="3"/>
      <c r="M30" s="3"/>
    </row>
    <row r="31" spans="1:13" x14ac:dyDescent="0.3">
      <c r="A31" s="25" t="s">
        <v>374</v>
      </c>
      <c r="B31" s="26" t="s">
        <v>375</v>
      </c>
      <c r="C31" s="27"/>
      <c r="D31" s="27"/>
      <c r="E31" s="25" t="s">
        <v>13</v>
      </c>
      <c r="F31" s="22">
        <v>11747.95644</v>
      </c>
      <c r="G31" s="23">
        <f t="shared" si="2"/>
        <v>0</v>
      </c>
      <c r="H31" s="23">
        <f t="shared" si="3"/>
        <v>0</v>
      </c>
      <c r="I31" s="104"/>
      <c r="K31" s="3"/>
      <c r="M31" s="3"/>
    </row>
    <row r="32" spans="1:13" x14ac:dyDescent="0.3">
      <c r="A32" s="25" t="s">
        <v>376</v>
      </c>
      <c r="B32" s="26" t="s">
        <v>377</v>
      </c>
      <c r="C32" s="27"/>
      <c r="D32" s="27"/>
      <c r="E32" s="25" t="s">
        <v>13</v>
      </c>
      <c r="F32" s="22">
        <v>13426.221160000001</v>
      </c>
      <c r="G32" s="23">
        <f t="shared" si="2"/>
        <v>0</v>
      </c>
      <c r="H32" s="23">
        <f t="shared" si="3"/>
        <v>0</v>
      </c>
      <c r="I32" s="104"/>
      <c r="K32" s="3"/>
      <c r="M32" s="3"/>
    </row>
    <row r="33" spans="1:13" x14ac:dyDescent="0.3">
      <c r="A33" s="25" t="s">
        <v>378</v>
      </c>
      <c r="B33" s="26" t="s">
        <v>379</v>
      </c>
      <c r="C33" s="27"/>
      <c r="D33" s="27"/>
      <c r="E33" s="25" t="s">
        <v>13</v>
      </c>
      <c r="F33" s="22">
        <v>8204.9347600000001</v>
      </c>
      <c r="G33" s="23">
        <f t="shared" si="2"/>
        <v>0</v>
      </c>
      <c r="H33" s="23">
        <f t="shared" si="3"/>
        <v>0</v>
      </c>
      <c r="I33" s="104"/>
      <c r="K33" s="3"/>
      <c r="M33" s="3"/>
    </row>
    <row r="34" spans="1:13" x14ac:dyDescent="0.3">
      <c r="A34" s="25" t="s">
        <v>380</v>
      </c>
      <c r="B34" s="26" t="s">
        <v>381</v>
      </c>
      <c r="C34" s="27"/>
      <c r="D34" s="27"/>
      <c r="E34" s="25" t="s">
        <v>13</v>
      </c>
      <c r="F34" s="22">
        <v>8702.1853600000013</v>
      </c>
      <c r="G34" s="23">
        <f t="shared" si="2"/>
        <v>0</v>
      </c>
      <c r="H34" s="23">
        <f t="shared" si="3"/>
        <v>0</v>
      </c>
      <c r="I34" s="104"/>
      <c r="K34" s="3"/>
      <c r="M34" s="3"/>
    </row>
    <row r="35" spans="1:13" x14ac:dyDescent="0.3">
      <c r="A35" s="25" t="s">
        <v>382</v>
      </c>
      <c r="B35" s="26" t="s">
        <v>383</v>
      </c>
      <c r="C35" s="27"/>
      <c r="D35" s="27"/>
      <c r="E35" s="25" t="s">
        <v>13</v>
      </c>
      <c r="F35" s="22">
        <v>8950.8313400000006</v>
      </c>
      <c r="G35" s="23">
        <f t="shared" si="2"/>
        <v>0</v>
      </c>
      <c r="H35" s="23">
        <f t="shared" si="3"/>
        <v>0</v>
      </c>
      <c r="I35" s="104"/>
      <c r="K35" s="3"/>
      <c r="M35" s="3"/>
    </row>
    <row r="36" spans="1:13" x14ac:dyDescent="0.3">
      <c r="A36" s="25" t="s">
        <v>384</v>
      </c>
      <c r="B36" s="26" t="s">
        <v>385</v>
      </c>
      <c r="C36" s="27"/>
      <c r="D36" s="27"/>
      <c r="E36" s="25" t="s">
        <v>13</v>
      </c>
      <c r="F36" s="22">
        <v>10405.317780000001</v>
      </c>
      <c r="G36" s="23">
        <f t="shared" si="2"/>
        <v>0</v>
      </c>
      <c r="H36" s="23">
        <f t="shared" si="3"/>
        <v>0</v>
      </c>
      <c r="I36" s="104"/>
      <c r="K36" s="3"/>
      <c r="M36" s="3"/>
    </row>
    <row r="37" spans="1:13" x14ac:dyDescent="0.3">
      <c r="A37" s="25" t="s">
        <v>386</v>
      </c>
      <c r="B37" s="26" t="s">
        <v>387</v>
      </c>
      <c r="C37" s="27"/>
      <c r="D37" s="27"/>
      <c r="E37" s="25" t="s">
        <v>13</v>
      </c>
      <c r="F37" s="22">
        <v>13426.221160000001</v>
      </c>
      <c r="G37" s="23">
        <f t="shared" si="2"/>
        <v>0</v>
      </c>
      <c r="H37" s="23">
        <f t="shared" si="3"/>
        <v>0</v>
      </c>
      <c r="I37" s="104"/>
      <c r="K37" s="3"/>
      <c r="M37" s="3"/>
    </row>
    <row r="38" spans="1:13" x14ac:dyDescent="0.3">
      <c r="A38" s="25" t="s">
        <v>388</v>
      </c>
      <c r="B38" s="26" t="s">
        <v>389</v>
      </c>
      <c r="C38" s="27"/>
      <c r="D38" s="27"/>
      <c r="E38" s="25" t="s">
        <v>13</v>
      </c>
      <c r="F38" s="22">
        <v>17789.752860000001</v>
      </c>
      <c r="G38" s="23">
        <f t="shared" si="2"/>
        <v>0</v>
      </c>
      <c r="H38" s="23">
        <f t="shared" si="3"/>
        <v>0</v>
      </c>
      <c r="I38" s="104"/>
      <c r="K38" s="3"/>
      <c r="M38" s="3"/>
    </row>
    <row r="39" spans="1:13" x14ac:dyDescent="0.3">
      <c r="A39" s="25" t="s">
        <v>390</v>
      </c>
      <c r="B39" s="26" t="s">
        <v>391</v>
      </c>
      <c r="C39" s="27"/>
      <c r="D39" s="27"/>
      <c r="E39" s="25" t="s">
        <v>13</v>
      </c>
      <c r="F39" s="22">
        <v>18703.64342</v>
      </c>
      <c r="G39" s="23">
        <f t="shared" si="2"/>
        <v>0</v>
      </c>
      <c r="H39" s="23">
        <f t="shared" si="3"/>
        <v>0</v>
      </c>
      <c r="I39" s="104"/>
      <c r="K39" s="3"/>
      <c r="M39" s="3"/>
    </row>
    <row r="40" spans="1:13" x14ac:dyDescent="0.3">
      <c r="A40" s="25" t="s">
        <v>392</v>
      </c>
      <c r="B40" s="26" t="s">
        <v>393</v>
      </c>
      <c r="C40" s="27"/>
      <c r="D40" s="27"/>
      <c r="E40" s="25" t="s">
        <v>13</v>
      </c>
      <c r="F40" s="22">
        <v>19244.249639999998</v>
      </c>
      <c r="G40" s="23">
        <f t="shared" si="2"/>
        <v>0</v>
      </c>
      <c r="H40" s="23">
        <f t="shared" si="3"/>
        <v>0</v>
      </c>
      <c r="I40" s="104"/>
      <c r="K40" s="3"/>
      <c r="M40" s="3"/>
    </row>
    <row r="41" spans="1:13" x14ac:dyDescent="0.3">
      <c r="A41" s="25" t="s">
        <v>394</v>
      </c>
      <c r="B41" s="26" t="s">
        <v>395</v>
      </c>
      <c r="C41" s="27"/>
      <c r="D41" s="27"/>
      <c r="E41" s="25" t="s">
        <v>13</v>
      </c>
      <c r="F41" s="22">
        <v>21258.19212</v>
      </c>
      <c r="G41" s="23">
        <f t="shared" si="2"/>
        <v>0</v>
      </c>
      <c r="H41" s="23">
        <f t="shared" si="3"/>
        <v>0</v>
      </c>
      <c r="I41" s="104"/>
      <c r="K41" s="3"/>
      <c r="M41" s="3"/>
    </row>
    <row r="42" spans="1:13" x14ac:dyDescent="0.3">
      <c r="A42" s="25" t="s">
        <v>396</v>
      </c>
      <c r="B42" s="26" t="s">
        <v>397</v>
      </c>
      <c r="C42" s="27"/>
      <c r="D42" s="27"/>
      <c r="E42" s="25" t="s">
        <v>13</v>
      </c>
      <c r="F42" s="22">
        <v>27971.323380000002</v>
      </c>
      <c r="G42" s="23">
        <f t="shared" si="2"/>
        <v>0</v>
      </c>
      <c r="H42" s="23">
        <f t="shared" si="3"/>
        <v>0</v>
      </c>
      <c r="I42" s="104"/>
      <c r="K42" s="3"/>
      <c r="M42" s="3"/>
    </row>
    <row r="43" spans="1:13" x14ac:dyDescent="0.3">
      <c r="A43" s="25" t="s">
        <v>398</v>
      </c>
      <c r="B43" s="26" t="s">
        <v>399</v>
      </c>
      <c r="C43" s="27"/>
      <c r="D43" s="27"/>
      <c r="E43" s="25" t="s">
        <v>13</v>
      </c>
      <c r="F43" s="22">
        <v>6825.0100600000005</v>
      </c>
      <c r="G43" s="23">
        <f t="shared" si="2"/>
        <v>0</v>
      </c>
      <c r="H43" s="23">
        <f t="shared" si="3"/>
        <v>0</v>
      </c>
      <c r="I43" s="104"/>
      <c r="K43" s="3"/>
      <c r="M43" s="3"/>
    </row>
    <row r="44" spans="1:13" x14ac:dyDescent="0.3">
      <c r="A44" s="25" t="s">
        <v>400</v>
      </c>
      <c r="B44" s="26" t="s">
        <v>401</v>
      </c>
      <c r="C44" s="27"/>
      <c r="D44" s="27"/>
      <c r="E44" s="25" t="s">
        <v>13</v>
      </c>
      <c r="F44" s="22">
        <v>7831.9709599999996</v>
      </c>
      <c r="G44" s="23">
        <f t="shared" si="2"/>
        <v>0</v>
      </c>
      <c r="H44" s="23">
        <f t="shared" si="3"/>
        <v>0</v>
      </c>
      <c r="I44" s="104"/>
      <c r="K44" s="3"/>
      <c r="M44" s="3"/>
    </row>
    <row r="45" spans="1:13" x14ac:dyDescent="0.3">
      <c r="A45" s="25" t="s">
        <v>402</v>
      </c>
      <c r="B45" s="26" t="s">
        <v>403</v>
      </c>
      <c r="C45" s="27"/>
      <c r="D45" s="27"/>
      <c r="E45" s="25" t="s">
        <v>13</v>
      </c>
      <c r="F45" s="22">
        <v>7831.9709599999996</v>
      </c>
      <c r="G45" s="23">
        <f t="shared" si="2"/>
        <v>0</v>
      </c>
      <c r="H45" s="23">
        <f t="shared" si="3"/>
        <v>0</v>
      </c>
      <c r="I45" s="104"/>
      <c r="K45" s="3"/>
      <c r="M45" s="3"/>
    </row>
    <row r="46" spans="1:13" x14ac:dyDescent="0.3">
      <c r="A46" s="25" t="s">
        <v>404</v>
      </c>
      <c r="B46" s="26" t="s">
        <v>405</v>
      </c>
      <c r="C46" s="27"/>
      <c r="D46" s="27"/>
      <c r="E46" s="25" t="s">
        <v>13</v>
      </c>
      <c r="F46" s="22">
        <v>9957.7922400000007</v>
      </c>
      <c r="G46" s="23">
        <f t="shared" si="2"/>
        <v>0</v>
      </c>
      <c r="H46" s="23">
        <f t="shared" si="3"/>
        <v>0</v>
      </c>
      <c r="I46" s="104"/>
      <c r="K46" s="3"/>
      <c r="M46" s="3"/>
    </row>
    <row r="47" spans="1:13" x14ac:dyDescent="0.3">
      <c r="A47" s="25" t="s">
        <v>406</v>
      </c>
      <c r="B47" s="26" t="s">
        <v>407</v>
      </c>
      <c r="C47" s="27"/>
      <c r="D47" s="27"/>
      <c r="E47" s="25" t="s">
        <v>13</v>
      </c>
      <c r="F47" s="22">
        <v>11188.52108</v>
      </c>
      <c r="G47" s="23">
        <f t="shared" si="2"/>
        <v>0</v>
      </c>
      <c r="H47" s="23">
        <f t="shared" si="3"/>
        <v>0</v>
      </c>
      <c r="I47" s="104"/>
      <c r="K47" s="3"/>
      <c r="M47" s="3"/>
    </row>
    <row r="48" spans="1:13" x14ac:dyDescent="0.3">
      <c r="A48" s="25" t="s">
        <v>408</v>
      </c>
      <c r="B48" s="26" t="s">
        <v>409</v>
      </c>
      <c r="C48" s="27"/>
      <c r="D48" s="27"/>
      <c r="E48" s="25" t="s">
        <v>13</v>
      </c>
      <c r="F48" s="22">
        <v>14545.081539999999</v>
      </c>
      <c r="G48" s="23">
        <f t="shared" si="2"/>
        <v>0</v>
      </c>
      <c r="H48" s="23">
        <f t="shared" si="3"/>
        <v>0</v>
      </c>
      <c r="I48" s="104"/>
      <c r="K48" s="3"/>
      <c r="M48" s="3"/>
    </row>
    <row r="49" spans="1:13" x14ac:dyDescent="0.3">
      <c r="A49" s="25" t="s">
        <v>410</v>
      </c>
      <c r="B49" s="26" t="s">
        <v>411</v>
      </c>
      <c r="C49" s="27"/>
      <c r="D49" s="27"/>
      <c r="E49" s="25" t="s">
        <v>13</v>
      </c>
      <c r="F49" s="22">
        <v>17901.642</v>
      </c>
      <c r="G49" s="23">
        <f t="shared" si="2"/>
        <v>0</v>
      </c>
      <c r="H49" s="23">
        <f t="shared" si="3"/>
        <v>0</v>
      </c>
      <c r="I49" s="104"/>
      <c r="K49" s="3"/>
      <c r="M49" s="3"/>
    </row>
    <row r="50" spans="1:13" x14ac:dyDescent="0.3">
      <c r="A50" s="25" t="s">
        <v>412</v>
      </c>
      <c r="B50" s="26" t="s">
        <v>413</v>
      </c>
      <c r="C50" s="27"/>
      <c r="D50" s="27"/>
      <c r="E50" s="25" t="s">
        <v>13</v>
      </c>
      <c r="F50" s="22">
        <v>21258.19212</v>
      </c>
      <c r="G50" s="23">
        <f t="shared" si="2"/>
        <v>0</v>
      </c>
      <c r="H50" s="23">
        <f t="shared" si="3"/>
        <v>0</v>
      </c>
      <c r="I50" s="104"/>
      <c r="K50" s="3"/>
      <c r="M50" s="3"/>
    </row>
    <row r="51" spans="1:13" x14ac:dyDescent="0.3">
      <c r="A51" s="25" t="s">
        <v>414</v>
      </c>
      <c r="B51" s="26" t="s">
        <v>415</v>
      </c>
      <c r="C51" s="27"/>
      <c r="D51" s="27"/>
      <c r="E51" s="25" t="s">
        <v>13</v>
      </c>
      <c r="F51" s="22">
        <v>23495.902540000003</v>
      </c>
      <c r="G51" s="23">
        <f t="shared" si="2"/>
        <v>0</v>
      </c>
      <c r="H51" s="23">
        <f t="shared" si="3"/>
        <v>0</v>
      </c>
      <c r="I51" s="104"/>
      <c r="K51" s="3"/>
      <c r="M51" s="3"/>
    </row>
    <row r="52" spans="1:13" x14ac:dyDescent="0.3">
      <c r="A52" s="25" t="s">
        <v>416</v>
      </c>
      <c r="B52" s="26" t="s">
        <v>417</v>
      </c>
      <c r="C52" s="27"/>
      <c r="D52" s="27"/>
      <c r="E52" s="25" t="s">
        <v>13</v>
      </c>
      <c r="F52" s="22">
        <v>25733.612959999999</v>
      </c>
      <c r="G52" s="23">
        <f t="shared" si="2"/>
        <v>0</v>
      </c>
      <c r="H52" s="23">
        <f t="shared" si="3"/>
        <v>0</v>
      </c>
      <c r="I52" s="104"/>
      <c r="K52" s="3"/>
      <c r="M52" s="3"/>
    </row>
    <row r="53" spans="1:13" x14ac:dyDescent="0.3">
      <c r="A53" s="25" t="s">
        <v>418</v>
      </c>
      <c r="B53" s="26" t="s">
        <v>419</v>
      </c>
      <c r="C53" s="27"/>
      <c r="D53" s="27"/>
      <c r="E53" s="25" t="s">
        <v>13</v>
      </c>
      <c r="F53" s="22">
        <v>11300.42056</v>
      </c>
      <c r="G53" s="23">
        <f t="shared" si="2"/>
        <v>0</v>
      </c>
      <c r="H53" s="23">
        <f t="shared" si="3"/>
        <v>0</v>
      </c>
      <c r="I53" s="104"/>
      <c r="K53" s="3"/>
      <c r="M53" s="3"/>
    </row>
    <row r="54" spans="1:13" x14ac:dyDescent="0.3">
      <c r="A54" s="25" t="s">
        <v>420</v>
      </c>
      <c r="B54" s="26" t="s">
        <v>421</v>
      </c>
      <c r="C54" s="27"/>
      <c r="D54" s="27"/>
      <c r="E54" s="25" t="s">
        <v>13</v>
      </c>
      <c r="F54" s="22">
        <v>13426.221160000001</v>
      </c>
      <c r="G54" s="23">
        <f t="shared" si="2"/>
        <v>0</v>
      </c>
      <c r="H54" s="23">
        <f t="shared" si="3"/>
        <v>0</v>
      </c>
      <c r="I54" s="104"/>
      <c r="K54" s="3"/>
      <c r="M54" s="3"/>
    </row>
    <row r="55" spans="1:13" x14ac:dyDescent="0.3">
      <c r="A55" s="25" t="s">
        <v>422</v>
      </c>
      <c r="B55" s="26" t="s">
        <v>423</v>
      </c>
      <c r="C55" s="27"/>
      <c r="D55" s="27"/>
      <c r="E55" s="25" t="s">
        <v>13</v>
      </c>
      <c r="F55" s="22">
        <v>7648.0016800000003</v>
      </c>
      <c r="G55" s="23">
        <f t="shared" si="2"/>
        <v>0</v>
      </c>
      <c r="H55" s="23">
        <f t="shared" si="3"/>
        <v>0</v>
      </c>
      <c r="I55" s="104"/>
      <c r="K55" s="3"/>
      <c r="M55" s="3"/>
    </row>
    <row r="56" spans="1:13" x14ac:dyDescent="0.3">
      <c r="A56" s="32"/>
      <c r="B56" s="33"/>
      <c r="C56" s="119"/>
      <c r="D56" s="119"/>
      <c r="H56" s="23"/>
      <c r="I56" s="104"/>
      <c r="K56" s="3"/>
      <c r="M56" s="3"/>
    </row>
    <row r="57" spans="1:13" x14ac:dyDescent="0.3">
      <c r="A57" s="162" t="s">
        <v>455</v>
      </c>
      <c r="B57" s="163"/>
      <c r="C57" s="20"/>
      <c r="D57" s="20"/>
      <c r="E57" s="21">
        <v>0</v>
      </c>
      <c r="H57" s="23"/>
      <c r="I57" s="104"/>
      <c r="K57" s="3"/>
      <c r="M57" s="3"/>
    </row>
    <row r="58" spans="1:13" s="4" customFormat="1" x14ac:dyDescent="0.3">
      <c r="A58" s="21">
        <v>0</v>
      </c>
      <c r="B58" s="20">
        <v>0</v>
      </c>
      <c r="C58" s="20"/>
      <c r="D58" s="20"/>
      <c r="E58" s="21">
        <v>0</v>
      </c>
      <c r="F58" s="118"/>
      <c r="G58" s="23"/>
      <c r="H58" s="105"/>
      <c r="I58" s="104"/>
      <c r="J58" s="2"/>
      <c r="K58" s="3"/>
      <c r="M58" s="116"/>
    </row>
    <row r="59" spans="1:13" x14ac:dyDescent="0.3">
      <c r="A59" s="25" t="s">
        <v>456</v>
      </c>
      <c r="B59" s="26" t="s">
        <v>457</v>
      </c>
      <c r="C59" s="27"/>
      <c r="D59" s="27"/>
      <c r="E59" s="25" t="s">
        <v>50</v>
      </c>
      <c r="F59" s="22">
        <v>74.592759999999998</v>
      </c>
      <c r="G59" s="23">
        <f t="shared" ref="G59:G75" si="4">C59*F59</f>
        <v>0</v>
      </c>
      <c r="H59" s="23">
        <f t="shared" ref="H59:H75" si="5">F59*D59</f>
        <v>0</v>
      </c>
      <c r="I59" s="104"/>
      <c r="K59" s="3"/>
      <c r="M59" s="3"/>
    </row>
    <row r="60" spans="1:13" x14ac:dyDescent="0.3">
      <c r="A60" s="25" t="s">
        <v>458</v>
      </c>
      <c r="B60" s="26" t="s">
        <v>459</v>
      </c>
      <c r="C60" s="27"/>
      <c r="D60" s="27"/>
      <c r="E60" s="25" t="s">
        <v>50</v>
      </c>
      <c r="F60" s="22">
        <v>80.796760000000006</v>
      </c>
      <c r="G60" s="23">
        <f t="shared" si="4"/>
        <v>0</v>
      </c>
      <c r="H60" s="23">
        <f t="shared" si="5"/>
        <v>0</v>
      </c>
      <c r="I60" s="104"/>
      <c r="K60" s="3"/>
      <c r="M60" s="3"/>
    </row>
    <row r="61" spans="1:13" x14ac:dyDescent="0.3">
      <c r="A61" s="25" t="s">
        <v>460</v>
      </c>
      <c r="B61" s="26" t="s">
        <v>461</v>
      </c>
      <c r="C61" s="27"/>
      <c r="D61" s="27"/>
      <c r="E61" s="25" t="s">
        <v>50</v>
      </c>
      <c r="F61" s="22">
        <v>87.011100000000013</v>
      </c>
      <c r="G61" s="23">
        <f t="shared" si="4"/>
        <v>0</v>
      </c>
      <c r="H61" s="23">
        <f t="shared" si="5"/>
        <v>0</v>
      </c>
      <c r="I61" s="104"/>
      <c r="K61" s="3"/>
      <c r="M61" s="3"/>
    </row>
    <row r="62" spans="1:13" x14ac:dyDescent="0.3">
      <c r="A62" s="25" t="s">
        <v>462</v>
      </c>
      <c r="B62" s="26" t="s">
        <v>463</v>
      </c>
      <c r="C62" s="27"/>
      <c r="D62" s="27"/>
      <c r="E62" s="25" t="s">
        <v>50</v>
      </c>
      <c r="F62" s="22">
        <v>90.764520000000005</v>
      </c>
      <c r="G62" s="23">
        <f t="shared" si="4"/>
        <v>0</v>
      </c>
      <c r="H62" s="23">
        <f t="shared" si="5"/>
        <v>0</v>
      </c>
      <c r="I62" s="104"/>
      <c r="K62" s="3"/>
      <c r="M62" s="3"/>
    </row>
    <row r="63" spans="1:13" x14ac:dyDescent="0.3">
      <c r="A63" s="25" t="s">
        <v>464</v>
      </c>
      <c r="B63" s="26" t="s">
        <v>465</v>
      </c>
      <c r="C63" s="27"/>
      <c r="D63" s="27"/>
      <c r="E63" s="25" t="s">
        <v>50</v>
      </c>
      <c r="F63" s="22">
        <v>94.486919999999998</v>
      </c>
      <c r="G63" s="23">
        <f t="shared" si="4"/>
        <v>0</v>
      </c>
      <c r="H63" s="23">
        <f t="shared" si="5"/>
        <v>0</v>
      </c>
      <c r="I63" s="104"/>
      <c r="K63" s="3"/>
      <c r="M63" s="3"/>
    </row>
    <row r="64" spans="1:13" x14ac:dyDescent="0.3">
      <c r="A64" s="25" t="s">
        <v>466</v>
      </c>
      <c r="B64" s="26" t="s">
        <v>467</v>
      </c>
      <c r="C64" s="27"/>
      <c r="D64" s="27"/>
      <c r="E64" s="25" t="s">
        <v>50</v>
      </c>
      <c r="F64" s="22">
        <v>99.460459999999998</v>
      </c>
      <c r="G64" s="23">
        <f t="shared" si="4"/>
        <v>0</v>
      </c>
      <c r="H64" s="23">
        <f t="shared" si="5"/>
        <v>0</v>
      </c>
      <c r="I64" s="104"/>
      <c r="K64" s="3"/>
      <c r="M64" s="3"/>
    </row>
    <row r="65" spans="1:13" x14ac:dyDescent="0.3">
      <c r="A65" s="25" t="s">
        <v>468</v>
      </c>
      <c r="B65" s="26" t="s">
        <v>469</v>
      </c>
      <c r="C65" s="27"/>
      <c r="D65" s="27"/>
      <c r="E65" s="25" t="s">
        <v>50</v>
      </c>
      <c r="F65" s="22">
        <v>103.18286000000001</v>
      </c>
      <c r="G65" s="23">
        <f t="shared" si="4"/>
        <v>0</v>
      </c>
      <c r="H65" s="23">
        <f t="shared" si="5"/>
        <v>0</v>
      </c>
      <c r="I65" s="104"/>
      <c r="K65" s="3"/>
      <c r="M65" s="3"/>
    </row>
    <row r="66" spans="1:13" x14ac:dyDescent="0.3">
      <c r="A66" s="25" t="s">
        <v>470</v>
      </c>
      <c r="B66" s="26" t="s">
        <v>471</v>
      </c>
      <c r="C66" s="27"/>
      <c r="D66" s="27"/>
      <c r="E66" s="25" t="s">
        <v>50</v>
      </c>
      <c r="F66" s="22">
        <v>93.235780000000005</v>
      </c>
      <c r="G66" s="23">
        <f t="shared" si="4"/>
        <v>0</v>
      </c>
      <c r="H66" s="23">
        <f t="shared" si="5"/>
        <v>0</v>
      </c>
      <c r="I66" s="104"/>
      <c r="K66" s="3"/>
      <c r="M66" s="3"/>
    </row>
    <row r="67" spans="1:13" x14ac:dyDescent="0.3">
      <c r="A67" s="25" t="s">
        <v>472</v>
      </c>
      <c r="B67" s="26" t="s">
        <v>473</v>
      </c>
      <c r="C67" s="27"/>
      <c r="D67" s="27"/>
      <c r="E67" s="25" t="s">
        <v>50</v>
      </c>
      <c r="F67" s="22">
        <v>99.460459999999998</v>
      </c>
      <c r="G67" s="23">
        <f t="shared" si="4"/>
        <v>0</v>
      </c>
      <c r="H67" s="23">
        <f t="shared" si="5"/>
        <v>0</v>
      </c>
      <c r="I67" s="104"/>
      <c r="K67" s="3"/>
      <c r="M67" s="3"/>
    </row>
    <row r="68" spans="1:13" x14ac:dyDescent="0.3">
      <c r="A68" s="25" t="s">
        <v>474</v>
      </c>
      <c r="B68" s="26" t="s">
        <v>475</v>
      </c>
      <c r="C68" s="27"/>
      <c r="D68" s="27"/>
      <c r="E68" s="25" t="s">
        <v>50</v>
      </c>
      <c r="F68" s="22">
        <v>105.66446000000001</v>
      </c>
      <c r="G68" s="23">
        <f t="shared" si="4"/>
        <v>0</v>
      </c>
      <c r="H68" s="23">
        <f t="shared" si="5"/>
        <v>0</v>
      </c>
      <c r="I68" s="104"/>
      <c r="K68" s="3"/>
      <c r="M68" s="3"/>
    </row>
    <row r="69" spans="1:13" x14ac:dyDescent="0.3">
      <c r="A69" s="25" t="s">
        <v>476</v>
      </c>
      <c r="B69" s="26" t="s">
        <v>477</v>
      </c>
      <c r="C69" s="27"/>
      <c r="D69" s="27"/>
      <c r="E69" s="25" t="s">
        <v>50</v>
      </c>
      <c r="F69" s="22">
        <v>99.749980000000008</v>
      </c>
      <c r="G69" s="23">
        <f t="shared" si="4"/>
        <v>0</v>
      </c>
      <c r="H69" s="23">
        <f t="shared" si="5"/>
        <v>0</v>
      </c>
      <c r="I69" s="104"/>
      <c r="K69" s="3"/>
      <c r="M69" s="3"/>
    </row>
    <row r="70" spans="1:13" x14ac:dyDescent="0.3">
      <c r="A70" s="25" t="s">
        <v>478</v>
      </c>
      <c r="B70" s="26" t="s">
        <v>479</v>
      </c>
      <c r="C70" s="27"/>
      <c r="D70" s="27"/>
      <c r="E70" s="25" t="s">
        <v>50</v>
      </c>
      <c r="F70" s="22">
        <v>118.10348</v>
      </c>
      <c r="G70" s="23">
        <f t="shared" si="4"/>
        <v>0</v>
      </c>
      <c r="H70" s="23">
        <f t="shared" si="5"/>
        <v>0</v>
      </c>
      <c r="I70" s="104"/>
      <c r="K70" s="3"/>
      <c r="M70" s="3"/>
    </row>
    <row r="71" spans="1:13" x14ac:dyDescent="0.3">
      <c r="A71" s="25" t="s">
        <v>480</v>
      </c>
      <c r="B71" s="26" t="s">
        <v>481</v>
      </c>
      <c r="C71" s="27"/>
      <c r="D71" s="27"/>
      <c r="E71" s="25" t="s">
        <v>50</v>
      </c>
      <c r="F71" s="22">
        <v>125.56896</v>
      </c>
      <c r="G71" s="23">
        <f t="shared" si="4"/>
        <v>0</v>
      </c>
      <c r="H71" s="23">
        <f t="shared" si="5"/>
        <v>0</v>
      </c>
      <c r="I71" s="104"/>
      <c r="K71" s="3"/>
      <c r="M71" s="3"/>
    </row>
    <row r="72" spans="1:13" x14ac:dyDescent="0.3">
      <c r="A72" s="25" t="s">
        <v>482</v>
      </c>
      <c r="B72" s="26" t="s">
        <v>483</v>
      </c>
      <c r="C72" s="27"/>
      <c r="D72" s="27"/>
      <c r="E72" s="25" t="s">
        <v>50</v>
      </c>
      <c r="F72" s="22">
        <v>131.77296000000001</v>
      </c>
      <c r="G72" s="23">
        <f t="shared" si="4"/>
        <v>0</v>
      </c>
      <c r="H72" s="23">
        <f t="shared" si="5"/>
        <v>0</v>
      </c>
      <c r="I72" s="104"/>
      <c r="K72" s="3"/>
      <c r="M72" s="3"/>
    </row>
    <row r="73" spans="1:13" x14ac:dyDescent="0.3">
      <c r="A73" s="25" t="s">
        <v>484</v>
      </c>
      <c r="B73" s="26" t="s">
        <v>485</v>
      </c>
      <c r="C73" s="27"/>
      <c r="D73" s="27"/>
      <c r="E73" s="25" t="s">
        <v>54</v>
      </c>
      <c r="F73" s="22">
        <v>33.677379999999999</v>
      </c>
      <c r="G73" s="23">
        <f t="shared" si="4"/>
        <v>0</v>
      </c>
      <c r="H73" s="23">
        <f t="shared" si="5"/>
        <v>0</v>
      </c>
      <c r="I73" s="104"/>
      <c r="K73" s="3"/>
      <c r="M73" s="3"/>
    </row>
    <row r="74" spans="1:13" x14ac:dyDescent="0.3">
      <c r="A74" s="25" t="s">
        <v>486</v>
      </c>
      <c r="B74" s="26" t="s">
        <v>487</v>
      </c>
      <c r="C74" s="27"/>
      <c r="D74" s="27"/>
      <c r="E74" s="25" t="s">
        <v>50</v>
      </c>
      <c r="F74" s="22">
        <v>223.77828</v>
      </c>
      <c r="G74" s="23">
        <f t="shared" si="4"/>
        <v>0</v>
      </c>
      <c r="H74" s="23">
        <f t="shared" si="5"/>
        <v>0</v>
      </c>
      <c r="I74" s="104"/>
      <c r="K74" s="3"/>
      <c r="M74" s="3"/>
    </row>
    <row r="75" spans="1:13" x14ac:dyDescent="0.3">
      <c r="A75" s="25" t="s">
        <v>488</v>
      </c>
      <c r="B75" s="26" t="s">
        <v>489</v>
      </c>
      <c r="C75" s="27"/>
      <c r="D75" s="27"/>
      <c r="E75" s="25" t="s">
        <v>50</v>
      </c>
      <c r="F75" s="22">
        <v>186.47156000000001</v>
      </c>
      <c r="G75" s="23">
        <f t="shared" si="4"/>
        <v>0</v>
      </c>
      <c r="H75" s="23">
        <f t="shared" si="5"/>
        <v>0</v>
      </c>
      <c r="I75" s="104"/>
      <c r="K75" s="3"/>
      <c r="M75" s="3"/>
    </row>
    <row r="76" spans="1:13" x14ac:dyDescent="0.3">
      <c r="F76" s="30" t="s">
        <v>759</v>
      </c>
      <c r="G76" s="31">
        <f>SUM(G5:G75)</f>
        <v>0</v>
      </c>
      <c r="H76" s="31">
        <f>SUM(H5:H75)</f>
        <v>0</v>
      </c>
    </row>
  </sheetData>
  <mergeCells count="2">
    <mergeCell ref="A57:B57"/>
    <mergeCell ref="A1:H1"/>
  </mergeCells>
  <printOptions gridLines="1"/>
  <pageMargins left="0.75" right="0.75" top="1" bottom="1" header="0.5" footer="0.5"/>
  <pageSetup scale="42" fitToHeight="37" orientation="portrait" r:id="rId1"/>
  <headerFooter alignWithMargins="0">
    <oddHeader>&amp;C&amp;"Arial,Bold"&amp;16City of Las Vegas
Bond Line Items</oddHeader>
    <oddFooter>&amp;L* +or- ENR Construction Cost Index Adjustment&amp;C&amp;12Page 6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M73"/>
  <sheetViews>
    <sheetView showRuler="0" zoomScaleNormal="100" workbookViewId="0">
      <pane ySplit="2" topLeftCell="A3" activePane="bottomLeft" state="frozen"/>
      <selection pane="bottomLeft" activeCell="I9" sqref="I9"/>
    </sheetView>
  </sheetViews>
  <sheetFormatPr defaultColWidth="9.140625" defaultRowHeight="18.75" x14ac:dyDescent="0.3"/>
  <cols>
    <col min="1" max="1" width="18.7109375" style="25" bestFit="1" customWidth="1"/>
    <col min="2" max="2" width="51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12" width="9.140625" style="2"/>
    <col min="13" max="13" width="10" style="2" bestFit="1" customWidth="1"/>
    <col min="14" max="16384" width="9.140625" style="2"/>
  </cols>
  <sheetData>
    <row r="1" spans="1:13" ht="21" thickBot="1" x14ac:dyDescent="0.35">
      <c r="A1" s="161" t="s">
        <v>724</v>
      </c>
      <c r="B1" s="161"/>
      <c r="C1" s="161"/>
      <c r="D1" s="161"/>
      <c r="E1" s="161"/>
      <c r="F1" s="161"/>
      <c r="G1" s="161"/>
      <c r="H1" s="161"/>
    </row>
    <row r="2" spans="1:13" ht="82.5" customHeight="1" thickBot="1" x14ac:dyDescent="0.3">
      <c r="A2" s="47" t="s">
        <v>109</v>
      </c>
      <c r="B2" s="47" t="s">
        <v>3</v>
      </c>
      <c r="C2" s="48" t="s">
        <v>707</v>
      </c>
      <c r="D2" s="48" t="s">
        <v>708</v>
      </c>
      <c r="E2" s="48" t="s">
        <v>110</v>
      </c>
      <c r="F2" s="49" t="s">
        <v>711</v>
      </c>
      <c r="G2" s="50" t="s">
        <v>710</v>
      </c>
      <c r="H2" s="50" t="s">
        <v>709</v>
      </c>
    </row>
    <row r="3" spans="1:13" x14ac:dyDescent="0.3">
      <c r="A3" s="165" t="s">
        <v>424</v>
      </c>
      <c r="B3" s="166"/>
      <c r="C3" s="51"/>
      <c r="D3" s="51"/>
      <c r="E3" s="37">
        <v>0</v>
      </c>
      <c r="F3" s="39"/>
      <c r="G3" s="40"/>
      <c r="H3" s="41"/>
    </row>
    <row r="4" spans="1:13" s="4" customFormat="1" x14ac:dyDescent="0.3">
      <c r="A4" s="21">
        <v>0</v>
      </c>
      <c r="B4" s="20">
        <v>0</v>
      </c>
      <c r="C4" s="20"/>
      <c r="D4" s="20"/>
      <c r="E4" s="21">
        <v>0</v>
      </c>
      <c r="F4" s="28"/>
      <c r="G4" s="23"/>
      <c r="H4" s="24"/>
      <c r="I4" s="2"/>
    </row>
    <row r="5" spans="1:13" x14ac:dyDescent="0.3">
      <c r="A5" s="25" t="s">
        <v>425</v>
      </c>
      <c r="B5" s="26" t="s">
        <v>426</v>
      </c>
      <c r="C5" s="27"/>
      <c r="D5" s="27"/>
      <c r="E5" s="25" t="s">
        <v>5</v>
      </c>
      <c r="F5" s="22">
        <v>223.77828</v>
      </c>
      <c r="G5" s="23">
        <f t="shared" ref="G5:G13" si="0">C5*F5</f>
        <v>0</v>
      </c>
      <c r="H5" s="23">
        <f t="shared" ref="H5:H13" si="1">F5*D5</f>
        <v>0</v>
      </c>
      <c r="I5" s="104"/>
      <c r="K5" s="3"/>
      <c r="M5" s="3"/>
    </row>
    <row r="6" spans="1:13" x14ac:dyDescent="0.3">
      <c r="A6" s="25" t="s">
        <v>427</v>
      </c>
      <c r="B6" s="26" t="s">
        <v>428</v>
      </c>
      <c r="C6" s="27"/>
      <c r="D6" s="27"/>
      <c r="E6" s="25" t="s">
        <v>5</v>
      </c>
      <c r="F6" s="22">
        <v>253.98142000000001</v>
      </c>
      <c r="G6" s="23">
        <f t="shared" si="0"/>
        <v>0</v>
      </c>
      <c r="H6" s="23">
        <f t="shared" si="1"/>
        <v>0</v>
      </c>
      <c r="I6" s="104"/>
      <c r="K6" s="3"/>
      <c r="M6" s="3"/>
    </row>
    <row r="7" spans="1:13" x14ac:dyDescent="0.3">
      <c r="A7" s="25" t="s">
        <v>429</v>
      </c>
      <c r="B7" s="26" t="s">
        <v>430</v>
      </c>
      <c r="C7" s="27"/>
      <c r="D7" s="27"/>
      <c r="E7" s="25" t="s">
        <v>5</v>
      </c>
      <c r="F7" s="22">
        <v>279.70733999999999</v>
      </c>
      <c r="G7" s="23">
        <f t="shared" si="0"/>
        <v>0</v>
      </c>
      <c r="H7" s="23">
        <f t="shared" si="1"/>
        <v>0</v>
      </c>
      <c r="I7" s="104"/>
      <c r="K7" s="3"/>
      <c r="M7" s="3"/>
    </row>
    <row r="8" spans="1:13" x14ac:dyDescent="0.3">
      <c r="A8" s="25" t="s">
        <v>431</v>
      </c>
      <c r="B8" s="26" t="s">
        <v>432</v>
      </c>
      <c r="C8" s="27"/>
      <c r="D8" s="27"/>
      <c r="E8" s="25" t="s">
        <v>5</v>
      </c>
      <c r="F8" s="22">
        <v>335.64674000000002</v>
      </c>
      <c r="G8" s="23">
        <f t="shared" si="0"/>
        <v>0</v>
      </c>
      <c r="H8" s="23">
        <f t="shared" si="1"/>
        <v>0</v>
      </c>
      <c r="I8" s="104"/>
      <c r="K8" s="3"/>
      <c r="M8" s="3"/>
    </row>
    <row r="9" spans="1:13" x14ac:dyDescent="0.3">
      <c r="A9" s="25" t="s">
        <v>433</v>
      </c>
      <c r="B9" s="26" t="s">
        <v>434</v>
      </c>
      <c r="C9" s="27"/>
      <c r="D9" s="27"/>
      <c r="E9" s="25" t="s">
        <v>5</v>
      </c>
      <c r="F9" s="22">
        <v>335.64674000000002</v>
      </c>
      <c r="G9" s="23">
        <f t="shared" si="0"/>
        <v>0</v>
      </c>
      <c r="H9" s="23">
        <f t="shared" si="1"/>
        <v>0</v>
      </c>
      <c r="I9" s="104"/>
      <c r="K9" s="3"/>
      <c r="M9" s="3"/>
    </row>
    <row r="10" spans="1:13" x14ac:dyDescent="0.3">
      <c r="A10" s="25" t="s">
        <v>435</v>
      </c>
      <c r="B10" s="26" t="s">
        <v>436</v>
      </c>
      <c r="C10" s="27"/>
      <c r="D10" s="27"/>
      <c r="E10" s="25" t="s">
        <v>35</v>
      </c>
      <c r="F10" s="22">
        <v>42.269920000000006</v>
      </c>
      <c r="G10" s="23">
        <f t="shared" si="0"/>
        <v>0</v>
      </c>
      <c r="H10" s="23">
        <f t="shared" si="1"/>
        <v>0</v>
      </c>
      <c r="I10" s="104"/>
      <c r="K10" s="3"/>
      <c r="M10" s="3"/>
    </row>
    <row r="11" spans="1:13" x14ac:dyDescent="0.3">
      <c r="A11" s="25" t="s">
        <v>437</v>
      </c>
      <c r="B11" s="26" t="s">
        <v>438</v>
      </c>
      <c r="C11" s="27"/>
      <c r="D11" s="27"/>
      <c r="E11" s="25" t="s">
        <v>35</v>
      </c>
      <c r="F11" s="22">
        <v>17.412559999999999</v>
      </c>
      <c r="G11" s="23">
        <f t="shared" si="0"/>
        <v>0</v>
      </c>
      <c r="H11" s="23">
        <f t="shared" si="1"/>
        <v>0</v>
      </c>
      <c r="I11" s="104"/>
      <c r="K11" s="3"/>
      <c r="M11" s="3"/>
    </row>
    <row r="12" spans="1:13" x14ac:dyDescent="0.3">
      <c r="A12" s="25" t="s">
        <v>439</v>
      </c>
      <c r="B12" s="26" t="s">
        <v>440</v>
      </c>
      <c r="C12" s="27"/>
      <c r="D12" s="27"/>
      <c r="E12" s="25" t="s">
        <v>13</v>
      </c>
      <c r="F12" s="22">
        <v>710.73023999999998</v>
      </c>
      <c r="G12" s="23">
        <f t="shared" si="0"/>
        <v>0</v>
      </c>
      <c r="H12" s="23">
        <f t="shared" si="1"/>
        <v>0</v>
      </c>
      <c r="I12" s="104"/>
      <c r="K12" s="3"/>
      <c r="M12" s="3"/>
    </row>
    <row r="13" spans="1:13" x14ac:dyDescent="0.3">
      <c r="A13" s="25" t="s">
        <v>325</v>
      </c>
      <c r="B13" s="26" t="s">
        <v>326</v>
      </c>
      <c r="C13" s="27"/>
      <c r="D13" s="27"/>
      <c r="E13" s="25" t="s">
        <v>35</v>
      </c>
      <c r="F13" s="22">
        <v>124.69006</v>
      </c>
      <c r="G13" s="23">
        <f t="shared" si="0"/>
        <v>0</v>
      </c>
      <c r="H13" s="23">
        <f t="shared" si="1"/>
        <v>0</v>
      </c>
      <c r="I13" s="104"/>
      <c r="K13" s="3"/>
      <c r="M13" s="3"/>
    </row>
    <row r="14" spans="1:13" s="4" customFormat="1" x14ac:dyDescent="0.3">
      <c r="A14" s="21">
        <v>0</v>
      </c>
      <c r="B14" s="20">
        <v>0</v>
      </c>
      <c r="C14" s="20"/>
      <c r="D14" s="20"/>
      <c r="E14" s="21">
        <v>0</v>
      </c>
      <c r="F14" s="118"/>
      <c r="G14" s="23"/>
      <c r="H14" s="105"/>
      <c r="I14" s="104"/>
      <c r="J14" s="2"/>
      <c r="K14" s="3"/>
      <c r="M14" s="116"/>
    </row>
    <row r="15" spans="1:13" x14ac:dyDescent="0.3">
      <c r="A15" s="162" t="s">
        <v>441</v>
      </c>
      <c r="B15" s="163"/>
      <c r="C15" s="20"/>
      <c r="D15" s="20"/>
      <c r="E15" s="21">
        <v>0</v>
      </c>
      <c r="H15" s="23"/>
      <c r="I15" s="104"/>
      <c r="K15" s="3"/>
      <c r="M15" s="3"/>
    </row>
    <row r="16" spans="1:13" s="4" customFormat="1" x14ac:dyDescent="0.3">
      <c r="A16" s="21">
        <v>0</v>
      </c>
      <c r="B16" s="20">
        <v>0</v>
      </c>
      <c r="C16" s="20"/>
      <c r="D16" s="20"/>
      <c r="E16" s="21">
        <v>0</v>
      </c>
      <c r="F16" s="118"/>
      <c r="G16" s="23"/>
      <c r="H16" s="105"/>
      <c r="I16" s="104"/>
      <c r="J16" s="2"/>
      <c r="K16" s="3"/>
      <c r="M16" s="116"/>
    </row>
    <row r="17" spans="1:13" x14ac:dyDescent="0.3">
      <c r="A17" s="25" t="s">
        <v>442</v>
      </c>
      <c r="B17" s="26" t="s">
        <v>443</v>
      </c>
      <c r="C17" s="27"/>
      <c r="D17" s="27"/>
      <c r="E17" s="25" t="s">
        <v>13</v>
      </c>
      <c r="F17" s="22">
        <v>9435.6429200000002</v>
      </c>
      <c r="G17" s="23">
        <f t="shared" ref="G17:G23" si="2">C17*F17</f>
        <v>0</v>
      </c>
      <c r="H17" s="23">
        <f t="shared" ref="H17:H23" si="3">F17*D17</f>
        <v>0</v>
      </c>
      <c r="I17" s="104"/>
      <c r="K17" s="3"/>
      <c r="M17" s="3"/>
    </row>
    <row r="18" spans="1:13" x14ac:dyDescent="0.3">
      <c r="A18" s="25" t="s">
        <v>444</v>
      </c>
      <c r="B18" s="26" t="s">
        <v>445</v>
      </c>
      <c r="C18" s="27"/>
      <c r="D18" s="27"/>
      <c r="E18" s="25" t="s">
        <v>13</v>
      </c>
      <c r="F18" s="22">
        <v>10392.899440000001</v>
      </c>
      <c r="G18" s="23">
        <f t="shared" si="2"/>
        <v>0</v>
      </c>
      <c r="H18" s="23">
        <f t="shared" si="3"/>
        <v>0</v>
      </c>
      <c r="I18" s="104"/>
      <c r="K18" s="3"/>
      <c r="M18" s="3"/>
    </row>
    <row r="19" spans="1:13" x14ac:dyDescent="0.3">
      <c r="A19" s="25" t="s">
        <v>446</v>
      </c>
      <c r="B19" s="26" t="s">
        <v>447</v>
      </c>
      <c r="C19" s="27"/>
      <c r="D19" s="27"/>
      <c r="E19" s="25" t="s">
        <v>13</v>
      </c>
      <c r="F19" s="22">
        <v>13538.13098</v>
      </c>
      <c r="G19" s="23">
        <f t="shared" si="2"/>
        <v>0</v>
      </c>
      <c r="H19" s="23">
        <f t="shared" si="3"/>
        <v>0</v>
      </c>
      <c r="I19" s="104"/>
      <c r="K19" s="3"/>
      <c r="M19" s="3"/>
    </row>
    <row r="20" spans="1:13" x14ac:dyDescent="0.3">
      <c r="A20" s="25" t="s">
        <v>448</v>
      </c>
      <c r="B20" s="26" t="s">
        <v>449</v>
      </c>
      <c r="C20" s="27"/>
      <c r="D20" s="27"/>
      <c r="E20" s="25" t="s">
        <v>13</v>
      </c>
      <c r="F20" s="22">
        <v>19144.809860000001</v>
      </c>
      <c r="G20" s="23">
        <f t="shared" si="2"/>
        <v>0</v>
      </c>
      <c r="H20" s="23">
        <f t="shared" si="3"/>
        <v>0</v>
      </c>
      <c r="I20" s="104"/>
      <c r="K20" s="3"/>
      <c r="M20" s="3"/>
    </row>
    <row r="21" spans="1:13" x14ac:dyDescent="0.3">
      <c r="A21" s="25" t="s">
        <v>450</v>
      </c>
      <c r="B21" s="26" t="s">
        <v>451</v>
      </c>
      <c r="C21" s="27"/>
      <c r="D21" s="27"/>
      <c r="E21" s="25" t="s">
        <v>13</v>
      </c>
      <c r="F21" s="22">
        <v>11188.52108</v>
      </c>
      <c r="G21" s="23">
        <f t="shared" si="2"/>
        <v>0</v>
      </c>
      <c r="H21" s="23">
        <f t="shared" si="3"/>
        <v>0</v>
      </c>
      <c r="I21" s="104"/>
      <c r="K21" s="3"/>
      <c r="M21" s="3"/>
    </row>
    <row r="22" spans="1:13" x14ac:dyDescent="0.3">
      <c r="A22" s="25" t="s">
        <v>452</v>
      </c>
      <c r="B22" s="26" t="s">
        <v>453</v>
      </c>
      <c r="C22" s="27"/>
      <c r="D22" s="27"/>
      <c r="E22" s="25" t="s">
        <v>5</v>
      </c>
      <c r="F22" s="22">
        <v>123.07702</v>
      </c>
      <c r="G22" s="23">
        <f t="shared" si="2"/>
        <v>0</v>
      </c>
      <c r="H22" s="23">
        <f t="shared" si="3"/>
        <v>0</v>
      </c>
      <c r="I22" s="104"/>
      <c r="K22" s="3"/>
      <c r="M22" s="3"/>
    </row>
    <row r="23" spans="1:13" x14ac:dyDescent="0.3">
      <c r="A23" s="25" t="s">
        <v>454</v>
      </c>
      <c r="B23" s="26" t="s">
        <v>716</v>
      </c>
      <c r="C23" s="27"/>
      <c r="D23" s="27"/>
      <c r="E23" s="25" t="s">
        <v>13</v>
      </c>
      <c r="F23" s="22">
        <v>1056.68596</v>
      </c>
      <c r="G23" s="23">
        <f t="shared" si="2"/>
        <v>0</v>
      </c>
      <c r="H23" s="23">
        <f t="shared" si="3"/>
        <v>0</v>
      </c>
      <c r="I23" s="104"/>
      <c r="K23" s="3"/>
      <c r="M23" s="3"/>
    </row>
    <row r="24" spans="1:13" s="4" customFormat="1" x14ac:dyDescent="0.3">
      <c r="A24" s="21">
        <v>0</v>
      </c>
      <c r="B24" s="20">
        <v>0</v>
      </c>
      <c r="C24" s="20"/>
      <c r="D24" s="20"/>
      <c r="E24" s="21">
        <v>0</v>
      </c>
      <c r="F24" s="118"/>
      <c r="G24" s="23"/>
      <c r="H24" s="105"/>
      <c r="I24" s="104"/>
      <c r="J24" s="2"/>
      <c r="K24" s="3"/>
      <c r="M24" s="116"/>
    </row>
    <row r="25" spans="1:13" x14ac:dyDescent="0.3">
      <c r="A25" s="19" t="s">
        <v>490</v>
      </c>
      <c r="B25" s="20">
        <v>0</v>
      </c>
      <c r="C25" s="20"/>
      <c r="D25" s="20"/>
      <c r="E25" s="21">
        <v>0</v>
      </c>
      <c r="H25" s="23"/>
      <c r="I25" s="104"/>
      <c r="K25" s="3"/>
      <c r="M25" s="3"/>
    </row>
    <row r="26" spans="1:13" s="4" customFormat="1" x14ac:dyDescent="0.3">
      <c r="A26" s="21">
        <v>0</v>
      </c>
      <c r="B26" s="20">
        <v>0</v>
      </c>
      <c r="C26" s="20"/>
      <c r="D26" s="20"/>
      <c r="E26" s="21">
        <v>0</v>
      </c>
      <c r="F26" s="118"/>
      <c r="G26" s="23"/>
      <c r="H26" s="105"/>
      <c r="I26" s="104"/>
      <c r="J26" s="2"/>
      <c r="K26" s="3"/>
      <c r="M26" s="116"/>
    </row>
    <row r="27" spans="1:13" x14ac:dyDescent="0.3">
      <c r="A27" s="25" t="s">
        <v>491</v>
      </c>
      <c r="B27" s="26" t="s">
        <v>492</v>
      </c>
      <c r="C27" s="27"/>
      <c r="D27" s="27"/>
      <c r="E27" s="25" t="s">
        <v>5</v>
      </c>
      <c r="F27" s="22">
        <v>352.44924000000003</v>
      </c>
      <c r="G27" s="23">
        <f t="shared" ref="G27:G72" si="4">C27*F27</f>
        <v>0</v>
      </c>
      <c r="H27" s="23">
        <f t="shared" ref="H27:H72" si="5">F27*D27</f>
        <v>0</v>
      </c>
      <c r="I27" s="104"/>
      <c r="K27" s="3"/>
      <c r="M27" s="3"/>
    </row>
    <row r="28" spans="1:13" x14ac:dyDescent="0.3">
      <c r="A28" s="25" t="s">
        <v>493</v>
      </c>
      <c r="B28" s="26" t="s">
        <v>494</v>
      </c>
      <c r="C28" s="27"/>
      <c r="D28" s="27"/>
      <c r="E28" s="25" t="s">
        <v>5</v>
      </c>
      <c r="F28" s="22">
        <v>386.01288</v>
      </c>
      <c r="G28" s="23">
        <f t="shared" si="4"/>
        <v>0</v>
      </c>
      <c r="H28" s="23">
        <f t="shared" si="5"/>
        <v>0</v>
      </c>
      <c r="I28" s="104"/>
      <c r="K28" s="3"/>
      <c r="M28" s="3"/>
    </row>
    <row r="29" spans="1:13" x14ac:dyDescent="0.3">
      <c r="A29" s="25" t="s">
        <v>495</v>
      </c>
      <c r="B29" s="26" t="s">
        <v>496</v>
      </c>
      <c r="C29" s="27"/>
      <c r="D29" s="27"/>
      <c r="E29" s="25" t="s">
        <v>5</v>
      </c>
      <c r="F29" s="22">
        <v>409.49502000000001</v>
      </c>
      <c r="G29" s="23">
        <f t="shared" si="4"/>
        <v>0</v>
      </c>
      <c r="H29" s="23">
        <f t="shared" si="5"/>
        <v>0</v>
      </c>
      <c r="I29" s="104"/>
      <c r="K29" s="3"/>
      <c r="M29" s="3"/>
    </row>
    <row r="30" spans="1:13" x14ac:dyDescent="0.3">
      <c r="A30" s="25" t="s">
        <v>497</v>
      </c>
      <c r="B30" s="26" t="s">
        <v>498</v>
      </c>
      <c r="C30" s="27"/>
      <c r="D30" s="27"/>
      <c r="E30" s="25" t="s">
        <v>5</v>
      </c>
      <c r="F30" s="22">
        <v>426.28717999999998</v>
      </c>
      <c r="G30" s="23">
        <f t="shared" si="4"/>
        <v>0</v>
      </c>
      <c r="H30" s="23">
        <f t="shared" si="5"/>
        <v>0</v>
      </c>
      <c r="I30" s="104"/>
      <c r="K30" s="3"/>
      <c r="M30" s="3"/>
    </row>
    <row r="31" spans="1:13" x14ac:dyDescent="0.3">
      <c r="A31" s="25" t="s">
        <v>499</v>
      </c>
      <c r="B31" s="26" t="s">
        <v>500</v>
      </c>
      <c r="C31" s="27"/>
      <c r="D31" s="27"/>
      <c r="E31" s="25" t="s">
        <v>5</v>
      </c>
      <c r="F31" s="22">
        <v>483.36398000000003</v>
      </c>
      <c r="G31" s="23">
        <f t="shared" si="4"/>
        <v>0</v>
      </c>
      <c r="H31" s="23">
        <f t="shared" si="5"/>
        <v>0</v>
      </c>
      <c r="I31" s="104"/>
      <c r="K31" s="3"/>
      <c r="M31" s="3"/>
    </row>
    <row r="32" spans="1:13" x14ac:dyDescent="0.3">
      <c r="A32" s="25" t="s">
        <v>501</v>
      </c>
      <c r="B32" s="26" t="s">
        <v>502</v>
      </c>
      <c r="C32" s="27"/>
      <c r="D32" s="27"/>
      <c r="E32" s="25" t="s">
        <v>5</v>
      </c>
      <c r="F32" s="22">
        <v>493.4248</v>
      </c>
      <c r="G32" s="23">
        <f t="shared" si="4"/>
        <v>0</v>
      </c>
      <c r="H32" s="23">
        <f t="shared" si="5"/>
        <v>0</v>
      </c>
      <c r="I32" s="104"/>
      <c r="K32" s="3"/>
      <c r="M32" s="3"/>
    </row>
    <row r="33" spans="1:13" x14ac:dyDescent="0.3">
      <c r="A33" s="25" t="s">
        <v>503</v>
      </c>
      <c r="B33" s="26" t="s">
        <v>504</v>
      </c>
      <c r="C33" s="27"/>
      <c r="D33" s="27"/>
      <c r="E33" s="25" t="s">
        <v>5</v>
      </c>
      <c r="F33" s="22">
        <v>587.40506000000005</v>
      </c>
      <c r="G33" s="23">
        <f t="shared" si="4"/>
        <v>0</v>
      </c>
      <c r="H33" s="23">
        <f t="shared" si="5"/>
        <v>0</v>
      </c>
      <c r="I33" s="104"/>
      <c r="K33" s="3"/>
      <c r="M33" s="3"/>
    </row>
    <row r="34" spans="1:13" x14ac:dyDescent="0.3">
      <c r="A34" s="25" t="s">
        <v>505</v>
      </c>
      <c r="B34" s="26" t="s">
        <v>506</v>
      </c>
      <c r="C34" s="27"/>
      <c r="D34" s="27"/>
      <c r="E34" s="25" t="s">
        <v>5</v>
      </c>
      <c r="F34" s="22">
        <v>650.05511999999999</v>
      </c>
      <c r="G34" s="23">
        <f t="shared" si="4"/>
        <v>0</v>
      </c>
      <c r="H34" s="23">
        <f t="shared" si="5"/>
        <v>0</v>
      </c>
      <c r="I34" s="104"/>
      <c r="K34" s="3"/>
      <c r="M34" s="3"/>
    </row>
    <row r="35" spans="1:13" x14ac:dyDescent="0.3">
      <c r="A35" s="25" t="s">
        <v>507</v>
      </c>
      <c r="B35" s="26" t="s">
        <v>508</v>
      </c>
      <c r="C35" s="27"/>
      <c r="D35" s="27"/>
      <c r="E35" s="25" t="s">
        <v>5</v>
      </c>
      <c r="F35" s="22">
        <v>665.73056000000008</v>
      </c>
      <c r="G35" s="23">
        <f t="shared" si="4"/>
        <v>0</v>
      </c>
      <c r="H35" s="23">
        <f t="shared" si="5"/>
        <v>0</v>
      </c>
      <c r="I35" s="104"/>
      <c r="K35" s="3"/>
      <c r="M35" s="3"/>
    </row>
    <row r="36" spans="1:13" x14ac:dyDescent="0.3">
      <c r="A36" s="25" t="s">
        <v>509</v>
      </c>
      <c r="B36" s="26" t="s">
        <v>510</v>
      </c>
      <c r="C36" s="27"/>
      <c r="D36" s="27"/>
      <c r="E36" s="25" t="s">
        <v>5</v>
      </c>
      <c r="F36" s="22">
        <v>688.11666000000002</v>
      </c>
      <c r="G36" s="23">
        <f t="shared" si="4"/>
        <v>0</v>
      </c>
      <c r="H36" s="23">
        <f t="shared" si="5"/>
        <v>0</v>
      </c>
      <c r="I36" s="104"/>
      <c r="K36" s="3"/>
      <c r="M36" s="3"/>
    </row>
    <row r="37" spans="1:13" x14ac:dyDescent="0.3">
      <c r="A37" s="25" t="s">
        <v>511</v>
      </c>
      <c r="B37" s="26" t="s">
        <v>512</v>
      </c>
      <c r="C37" s="27"/>
      <c r="D37" s="27"/>
      <c r="E37" s="25" t="s">
        <v>5</v>
      </c>
      <c r="F37" s="22">
        <v>704.86746000000005</v>
      </c>
      <c r="G37" s="23">
        <f t="shared" si="4"/>
        <v>0</v>
      </c>
      <c r="H37" s="23">
        <f t="shared" si="5"/>
        <v>0</v>
      </c>
      <c r="I37" s="104"/>
      <c r="K37" s="3"/>
      <c r="M37" s="3"/>
    </row>
    <row r="38" spans="1:13" x14ac:dyDescent="0.3">
      <c r="A38" s="25" t="s">
        <v>513</v>
      </c>
      <c r="B38" s="26" t="s">
        <v>514</v>
      </c>
      <c r="C38" s="27"/>
      <c r="D38" s="27"/>
      <c r="E38" s="25" t="s">
        <v>5</v>
      </c>
      <c r="F38" s="22">
        <v>721.65962000000002</v>
      </c>
      <c r="G38" s="23">
        <f t="shared" si="4"/>
        <v>0</v>
      </c>
      <c r="H38" s="23">
        <f t="shared" si="5"/>
        <v>0</v>
      </c>
      <c r="I38" s="104"/>
      <c r="K38" s="3"/>
      <c r="M38" s="3"/>
    </row>
    <row r="39" spans="1:13" x14ac:dyDescent="0.3">
      <c r="A39" s="25" t="s">
        <v>515</v>
      </c>
      <c r="B39" s="26" t="s">
        <v>516</v>
      </c>
      <c r="C39" s="27"/>
      <c r="D39" s="27"/>
      <c r="E39" s="25" t="s">
        <v>5</v>
      </c>
      <c r="F39" s="22">
        <v>738.45177999999999</v>
      </c>
      <c r="G39" s="23">
        <f t="shared" si="4"/>
        <v>0</v>
      </c>
      <c r="H39" s="23">
        <f t="shared" si="5"/>
        <v>0</v>
      </c>
      <c r="I39" s="104"/>
      <c r="K39" s="3"/>
      <c r="M39" s="3"/>
    </row>
    <row r="40" spans="1:13" x14ac:dyDescent="0.3">
      <c r="A40" s="25" t="s">
        <v>517</v>
      </c>
      <c r="B40" s="26" t="s">
        <v>518</v>
      </c>
      <c r="C40" s="27"/>
      <c r="D40" s="27"/>
      <c r="E40" s="25" t="s">
        <v>5</v>
      </c>
      <c r="F40" s="22">
        <v>755.21292000000005</v>
      </c>
      <c r="G40" s="23">
        <f t="shared" si="4"/>
        <v>0</v>
      </c>
      <c r="H40" s="23">
        <f t="shared" si="5"/>
        <v>0</v>
      </c>
      <c r="I40" s="104"/>
      <c r="K40" s="3"/>
      <c r="M40" s="3"/>
    </row>
    <row r="41" spans="1:13" x14ac:dyDescent="0.3">
      <c r="A41" s="25" t="s">
        <v>519</v>
      </c>
      <c r="B41" s="26" t="s">
        <v>520</v>
      </c>
      <c r="C41" s="27"/>
      <c r="D41" s="27"/>
      <c r="E41" s="25" t="s">
        <v>5</v>
      </c>
      <c r="F41" s="22">
        <v>772.00508000000002</v>
      </c>
      <c r="G41" s="23">
        <f t="shared" si="4"/>
        <v>0</v>
      </c>
      <c r="H41" s="23">
        <f t="shared" si="5"/>
        <v>0</v>
      </c>
      <c r="I41" s="104"/>
      <c r="K41" s="3"/>
      <c r="M41" s="3"/>
    </row>
    <row r="42" spans="1:13" x14ac:dyDescent="0.3">
      <c r="A42" s="25" t="s">
        <v>521</v>
      </c>
      <c r="B42" s="26" t="s">
        <v>522</v>
      </c>
      <c r="C42" s="27"/>
      <c r="D42" s="27"/>
      <c r="E42" s="25" t="s">
        <v>5</v>
      </c>
      <c r="F42" s="22">
        <v>788.79723999999999</v>
      </c>
      <c r="G42" s="23">
        <f t="shared" si="4"/>
        <v>0</v>
      </c>
      <c r="H42" s="23">
        <f t="shared" si="5"/>
        <v>0</v>
      </c>
      <c r="I42" s="104"/>
      <c r="K42" s="3"/>
      <c r="M42" s="3"/>
    </row>
    <row r="43" spans="1:13" x14ac:dyDescent="0.3">
      <c r="A43" s="25" t="s">
        <v>523</v>
      </c>
      <c r="B43" s="26" t="s">
        <v>524</v>
      </c>
      <c r="C43" s="27"/>
      <c r="D43" s="27"/>
      <c r="E43" s="25" t="s">
        <v>5</v>
      </c>
      <c r="F43" s="22">
        <v>811.18334000000004</v>
      </c>
      <c r="G43" s="23">
        <f t="shared" si="4"/>
        <v>0</v>
      </c>
      <c r="H43" s="23">
        <f t="shared" si="5"/>
        <v>0</v>
      </c>
      <c r="I43" s="104"/>
      <c r="K43" s="3"/>
      <c r="M43" s="3"/>
    </row>
    <row r="44" spans="1:13" x14ac:dyDescent="0.3">
      <c r="A44" s="25" t="s">
        <v>525</v>
      </c>
      <c r="B44" s="26" t="s">
        <v>526</v>
      </c>
      <c r="C44" s="27"/>
      <c r="D44" s="27"/>
      <c r="E44" s="25" t="s">
        <v>5</v>
      </c>
      <c r="F44" s="22">
        <v>839.14269999999999</v>
      </c>
      <c r="G44" s="23">
        <f t="shared" si="4"/>
        <v>0</v>
      </c>
      <c r="H44" s="23">
        <f t="shared" si="5"/>
        <v>0</v>
      </c>
      <c r="I44" s="104"/>
      <c r="K44" s="3"/>
      <c r="M44" s="3"/>
    </row>
    <row r="45" spans="1:13" x14ac:dyDescent="0.3">
      <c r="A45" s="25" t="s">
        <v>527</v>
      </c>
      <c r="B45" s="26" t="s">
        <v>528</v>
      </c>
      <c r="C45" s="27"/>
      <c r="D45" s="27"/>
      <c r="E45" s="25" t="s">
        <v>5</v>
      </c>
      <c r="F45" s="22">
        <v>873.8334000000001</v>
      </c>
      <c r="G45" s="23">
        <f t="shared" si="4"/>
        <v>0</v>
      </c>
      <c r="H45" s="23">
        <f t="shared" si="5"/>
        <v>0</v>
      </c>
      <c r="I45" s="104"/>
      <c r="K45" s="3"/>
      <c r="M45" s="3"/>
    </row>
    <row r="46" spans="1:13" x14ac:dyDescent="0.3">
      <c r="A46" s="25" t="s">
        <v>529</v>
      </c>
      <c r="B46" s="26" t="s">
        <v>530</v>
      </c>
      <c r="C46" s="27"/>
      <c r="D46" s="27"/>
      <c r="E46" s="25" t="s">
        <v>5</v>
      </c>
      <c r="F46" s="22">
        <v>896.21950000000004</v>
      </c>
      <c r="G46" s="23">
        <f t="shared" si="4"/>
        <v>0</v>
      </c>
      <c r="H46" s="23">
        <f t="shared" si="5"/>
        <v>0</v>
      </c>
      <c r="I46" s="104"/>
      <c r="K46" s="3"/>
      <c r="M46" s="3"/>
    </row>
    <row r="47" spans="1:13" x14ac:dyDescent="0.3">
      <c r="A47" s="25" t="s">
        <v>531</v>
      </c>
      <c r="B47" s="26" t="s">
        <v>532</v>
      </c>
      <c r="C47" s="27"/>
      <c r="D47" s="27"/>
      <c r="E47" s="25" t="s">
        <v>5</v>
      </c>
      <c r="F47" s="22">
        <v>918.57458000000008</v>
      </c>
      <c r="G47" s="23">
        <f t="shared" si="4"/>
        <v>0</v>
      </c>
      <c r="H47" s="23">
        <f t="shared" si="5"/>
        <v>0</v>
      </c>
      <c r="I47" s="104"/>
      <c r="K47" s="3"/>
      <c r="M47" s="3"/>
    </row>
    <row r="48" spans="1:13" x14ac:dyDescent="0.3">
      <c r="A48" s="25" t="s">
        <v>533</v>
      </c>
      <c r="B48" s="26" t="s">
        <v>534</v>
      </c>
      <c r="C48" s="27"/>
      <c r="D48" s="27"/>
      <c r="E48" s="25" t="s">
        <v>5</v>
      </c>
      <c r="F48" s="22">
        <v>940.96068000000002</v>
      </c>
      <c r="G48" s="23">
        <f t="shared" si="4"/>
        <v>0</v>
      </c>
      <c r="H48" s="23">
        <f t="shared" si="5"/>
        <v>0</v>
      </c>
      <c r="I48" s="104"/>
      <c r="K48" s="3"/>
      <c r="M48" s="3"/>
    </row>
    <row r="49" spans="1:13" x14ac:dyDescent="0.3">
      <c r="A49" s="25" t="s">
        <v>535</v>
      </c>
      <c r="B49" s="26" t="s">
        <v>536</v>
      </c>
      <c r="C49" s="27"/>
      <c r="D49" s="27"/>
      <c r="E49" s="25" t="s">
        <v>5</v>
      </c>
      <c r="F49" s="22">
        <v>963.3261</v>
      </c>
      <c r="G49" s="23">
        <f t="shared" si="4"/>
        <v>0</v>
      </c>
      <c r="H49" s="23">
        <f t="shared" si="5"/>
        <v>0</v>
      </c>
      <c r="I49" s="104"/>
      <c r="K49" s="3"/>
      <c r="M49" s="3"/>
    </row>
    <row r="50" spans="1:13" x14ac:dyDescent="0.3">
      <c r="A50" s="25" t="s">
        <v>537</v>
      </c>
      <c r="B50" s="26" t="s">
        <v>538</v>
      </c>
      <c r="C50" s="27"/>
      <c r="D50" s="27"/>
      <c r="E50" s="25" t="s">
        <v>5</v>
      </c>
      <c r="F50" s="22">
        <v>985.71219999999994</v>
      </c>
      <c r="G50" s="23">
        <f t="shared" si="4"/>
        <v>0</v>
      </c>
      <c r="H50" s="23">
        <f t="shared" si="5"/>
        <v>0</v>
      </c>
      <c r="I50" s="104"/>
      <c r="K50" s="3"/>
      <c r="M50" s="3"/>
    </row>
    <row r="51" spans="1:13" x14ac:dyDescent="0.3">
      <c r="A51" s="25" t="s">
        <v>539</v>
      </c>
      <c r="B51" s="26" t="s">
        <v>540</v>
      </c>
      <c r="C51" s="27"/>
      <c r="D51" s="27"/>
      <c r="E51" s="25" t="s">
        <v>5</v>
      </c>
      <c r="F51" s="22">
        <v>1023.7634</v>
      </c>
      <c r="G51" s="23">
        <f t="shared" si="4"/>
        <v>0</v>
      </c>
      <c r="H51" s="23">
        <f t="shared" si="5"/>
        <v>0</v>
      </c>
      <c r="I51" s="104"/>
      <c r="K51" s="3"/>
      <c r="M51" s="3"/>
    </row>
    <row r="52" spans="1:13" x14ac:dyDescent="0.3">
      <c r="A52" s="25" t="s">
        <v>541</v>
      </c>
      <c r="B52" s="26" t="s">
        <v>542</v>
      </c>
      <c r="C52" s="27"/>
      <c r="D52" s="27"/>
      <c r="E52" s="25" t="s">
        <v>5</v>
      </c>
      <c r="F52" s="22">
        <v>1057.3167000000001</v>
      </c>
      <c r="G52" s="23">
        <f t="shared" si="4"/>
        <v>0</v>
      </c>
      <c r="H52" s="23">
        <f t="shared" si="5"/>
        <v>0</v>
      </c>
      <c r="I52" s="104"/>
      <c r="K52" s="3"/>
      <c r="M52" s="3"/>
    </row>
    <row r="53" spans="1:13" x14ac:dyDescent="0.3">
      <c r="A53" s="25" t="s">
        <v>543</v>
      </c>
      <c r="B53" s="26" t="s">
        <v>544</v>
      </c>
      <c r="C53" s="27"/>
      <c r="D53" s="27"/>
      <c r="E53" s="25" t="s">
        <v>5</v>
      </c>
      <c r="F53" s="22">
        <v>1090.89068</v>
      </c>
      <c r="G53" s="23">
        <f t="shared" si="4"/>
        <v>0</v>
      </c>
      <c r="H53" s="23">
        <f t="shared" si="5"/>
        <v>0</v>
      </c>
      <c r="I53" s="104"/>
      <c r="K53" s="3"/>
      <c r="M53" s="3"/>
    </row>
    <row r="54" spans="1:13" x14ac:dyDescent="0.3">
      <c r="A54" s="25" t="s">
        <v>545</v>
      </c>
      <c r="B54" s="26" t="s">
        <v>546</v>
      </c>
      <c r="C54" s="27"/>
      <c r="D54" s="27"/>
      <c r="E54" s="25" t="s">
        <v>5</v>
      </c>
      <c r="F54" s="22">
        <v>1118.85004</v>
      </c>
      <c r="G54" s="23">
        <f t="shared" si="4"/>
        <v>0</v>
      </c>
      <c r="H54" s="23">
        <f t="shared" si="5"/>
        <v>0</v>
      </c>
      <c r="I54" s="104"/>
      <c r="K54" s="3"/>
      <c r="M54" s="3"/>
    </row>
    <row r="55" spans="1:13" x14ac:dyDescent="0.3">
      <c r="A55" s="25" t="s">
        <v>547</v>
      </c>
      <c r="B55" s="26" t="s">
        <v>548</v>
      </c>
      <c r="C55" s="27"/>
      <c r="D55" s="27"/>
      <c r="E55" s="25" t="s">
        <v>5</v>
      </c>
      <c r="F55" s="22">
        <v>1146.83008</v>
      </c>
      <c r="G55" s="23">
        <f t="shared" si="4"/>
        <v>0</v>
      </c>
      <c r="H55" s="23">
        <f t="shared" si="5"/>
        <v>0</v>
      </c>
      <c r="I55" s="104"/>
      <c r="K55" s="3"/>
      <c r="M55" s="3"/>
    </row>
    <row r="56" spans="1:13" x14ac:dyDescent="0.3">
      <c r="A56" s="25" t="s">
        <v>549</v>
      </c>
      <c r="B56" s="26" t="s">
        <v>550</v>
      </c>
      <c r="C56" s="27"/>
      <c r="D56" s="27"/>
      <c r="E56" s="25" t="s">
        <v>5</v>
      </c>
      <c r="F56" s="22">
        <v>1230.73918</v>
      </c>
      <c r="G56" s="23">
        <f t="shared" si="4"/>
        <v>0</v>
      </c>
      <c r="H56" s="23">
        <f t="shared" si="5"/>
        <v>0</v>
      </c>
      <c r="I56" s="104"/>
      <c r="K56" s="3"/>
      <c r="M56" s="3"/>
    </row>
    <row r="57" spans="1:13" x14ac:dyDescent="0.3">
      <c r="A57" s="25" t="s">
        <v>551</v>
      </c>
      <c r="B57" s="26" t="s">
        <v>552</v>
      </c>
      <c r="C57" s="27"/>
      <c r="D57" s="27"/>
      <c r="E57" s="25" t="s">
        <v>5</v>
      </c>
      <c r="F57" s="22">
        <v>1342.62832</v>
      </c>
      <c r="G57" s="23">
        <f t="shared" si="4"/>
        <v>0</v>
      </c>
      <c r="H57" s="23">
        <f t="shared" si="5"/>
        <v>0</v>
      </c>
      <c r="I57" s="104"/>
      <c r="K57" s="3"/>
      <c r="M57" s="3"/>
    </row>
    <row r="58" spans="1:13" x14ac:dyDescent="0.3">
      <c r="A58" s="25" t="s">
        <v>553</v>
      </c>
      <c r="B58" s="26" t="s">
        <v>554</v>
      </c>
      <c r="C58" s="27"/>
      <c r="D58" s="27"/>
      <c r="E58" s="25" t="s">
        <v>5</v>
      </c>
      <c r="F58" s="22">
        <v>1454.84834</v>
      </c>
      <c r="G58" s="23">
        <f t="shared" si="4"/>
        <v>0</v>
      </c>
      <c r="H58" s="23">
        <f t="shared" si="5"/>
        <v>0</v>
      </c>
      <c r="I58" s="104"/>
      <c r="K58" s="3"/>
      <c r="M58" s="3"/>
    </row>
    <row r="59" spans="1:13" x14ac:dyDescent="0.3">
      <c r="A59" s="25" t="s">
        <v>555</v>
      </c>
      <c r="B59" s="26" t="s">
        <v>556</v>
      </c>
      <c r="C59" s="27"/>
      <c r="D59" s="27"/>
      <c r="E59" s="25" t="s">
        <v>5</v>
      </c>
      <c r="F59" s="22">
        <v>1655.88896</v>
      </c>
      <c r="G59" s="23">
        <f t="shared" si="4"/>
        <v>0</v>
      </c>
      <c r="H59" s="23">
        <f t="shared" si="5"/>
        <v>0</v>
      </c>
      <c r="I59" s="104"/>
      <c r="K59" s="3"/>
      <c r="M59" s="3"/>
    </row>
    <row r="60" spans="1:13" x14ac:dyDescent="0.3">
      <c r="A60" s="25" t="s">
        <v>557</v>
      </c>
      <c r="B60" s="26" t="s">
        <v>558</v>
      </c>
      <c r="C60" s="27"/>
      <c r="D60" s="27"/>
      <c r="E60" s="25" t="s">
        <v>5</v>
      </c>
      <c r="F60" s="22">
        <v>1678.2750599999999</v>
      </c>
      <c r="G60" s="23">
        <f t="shared" si="4"/>
        <v>0</v>
      </c>
      <c r="H60" s="23">
        <f t="shared" si="5"/>
        <v>0</v>
      </c>
      <c r="I60" s="104"/>
      <c r="K60" s="3"/>
      <c r="M60" s="3"/>
    </row>
    <row r="61" spans="1:13" x14ac:dyDescent="0.3">
      <c r="A61" s="25" t="s">
        <v>559</v>
      </c>
      <c r="B61" s="26" t="s">
        <v>560</v>
      </c>
      <c r="C61" s="27"/>
      <c r="D61" s="27"/>
      <c r="E61" s="25" t="s">
        <v>5</v>
      </c>
      <c r="F61" s="22">
        <v>1734.0490199999999</v>
      </c>
      <c r="G61" s="23">
        <f t="shared" si="4"/>
        <v>0</v>
      </c>
      <c r="H61" s="23">
        <f t="shared" si="5"/>
        <v>0</v>
      </c>
      <c r="I61" s="104"/>
      <c r="K61" s="3"/>
      <c r="M61" s="3"/>
    </row>
    <row r="62" spans="1:13" x14ac:dyDescent="0.3">
      <c r="A62" s="25" t="s">
        <v>561</v>
      </c>
      <c r="B62" s="26" t="s">
        <v>562</v>
      </c>
      <c r="C62" s="27"/>
      <c r="D62" s="27"/>
      <c r="E62" s="25" t="s">
        <v>5</v>
      </c>
      <c r="F62" s="22">
        <v>1790.1641999999999</v>
      </c>
      <c r="G62" s="23">
        <f t="shared" si="4"/>
        <v>0</v>
      </c>
      <c r="H62" s="23">
        <f t="shared" si="5"/>
        <v>0</v>
      </c>
      <c r="I62" s="104"/>
      <c r="K62" s="3"/>
      <c r="M62" s="3"/>
    </row>
    <row r="63" spans="1:13" x14ac:dyDescent="0.3">
      <c r="A63" s="25" t="s">
        <v>563</v>
      </c>
      <c r="B63" s="26" t="s">
        <v>564</v>
      </c>
      <c r="C63" s="27"/>
      <c r="D63" s="27"/>
      <c r="E63" s="25" t="s">
        <v>5</v>
      </c>
      <c r="F63" s="22">
        <v>1874.1043200000001</v>
      </c>
      <c r="G63" s="23">
        <f t="shared" si="4"/>
        <v>0</v>
      </c>
      <c r="H63" s="23">
        <f t="shared" si="5"/>
        <v>0</v>
      </c>
      <c r="I63" s="104"/>
      <c r="K63" s="3"/>
      <c r="M63" s="3"/>
    </row>
    <row r="64" spans="1:13" x14ac:dyDescent="0.3">
      <c r="A64" s="25" t="s">
        <v>565</v>
      </c>
      <c r="B64" s="26" t="s">
        <v>566</v>
      </c>
      <c r="C64" s="27"/>
      <c r="D64" s="27"/>
      <c r="E64" s="25" t="s">
        <v>5</v>
      </c>
      <c r="F64" s="22">
        <v>1957.9823999999999</v>
      </c>
      <c r="G64" s="23">
        <f t="shared" si="4"/>
        <v>0</v>
      </c>
      <c r="H64" s="23">
        <f t="shared" si="5"/>
        <v>0</v>
      </c>
      <c r="I64" s="104"/>
      <c r="K64" s="3"/>
      <c r="M64" s="3"/>
    </row>
    <row r="65" spans="1:13" x14ac:dyDescent="0.3">
      <c r="A65" s="25" t="s">
        <v>567</v>
      </c>
      <c r="B65" s="26" t="s">
        <v>568</v>
      </c>
      <c r="C65" s="27"/>
      <c r="D65" s="27"/>
      <c r="E65" s="25" t="s">
        <v>5</v>
      </c>
      <c r="F65" s="22">
        <v>2041.9225200000001</v>
      </c>
      <c r="G65" s="23">
        <f t="shared" si="4"/>
        <v>0</v>
      </c>
      <c r="H65" s="23">
        <f t="shared" si="5"/>
        <v>0</v>
      </c>
      <c r="I65" s="104"/>
      <c r="K65" s="3"/>
      <c r="M65" s="3"/>
    </row>
    <row r="66" spans="1:13" x14ac:dyDescent="0.3">
      <c r="A66" s="25" t="s">
        <v>569</v>
      </c>
      <c r="B66" s="26" t="s">
        <v>570</v>
      </c>
      <c r="C66" s="27"/>
      <c r="D66" s="27"/>
      <c r="E66" s="25" t="s">
        <v>5</v>
      </c>
      <c r="F66" s="22">
        <v>2125.8212800000001</v>
      </c>
      <c r="G66" s="23">
        <f t="shared" si="4"/>
        <v>0</v>
      </c>
      <c r="H66" s="23">
        <f t="shared" si="5"/>
        <v>0</v>
      </c>
      <c r="I66" s="104"/>
      <c r="K66" s="3"/>
      <c r="M66" s="3"/>
    </row>
    <row r="67" spans="1:13" x14ac:dyDescent="0.3">
      <c r="A67" s="25" t="s">
        <v>571</v>
      </c>
      <c r="B67" s="26" t="s">
        <v>572</v>
      </c>
      <c r="C67" s="27"/>
      <c r="D67" s="27"/>
      <c r="E67" s="25" t="s">
        <v>5</v>
      </c>
      <c r="F67" s="22">
        <v>2209.7407199999998</v>
      </c>
      <c r="G67" s="23">
        <f t="shared" si="4"/>
        <v>0</v>
      </c>
      <c r="H67" s="23">
        <f t="shared" si="5"/>
        <v>0</v>
      </c>
      <c r="I67" s="104"/>
      <c r="K67" s="3"/>
      <c r="M67" s="3"/>
    </row>
    <row r="68" spans="1:13" x14ac:dyDescent="0.3">
      <c r="A68" s="25" t="s">
        <v>573</v>
      </c>
      <c r="B68" s="26" t="s">
        <v>574</v>
      </c>
      <c r="C68" s="27"/>
      <c r="D68" s="27"/>
      <c r="E68" s="25" t="s">
        <v>5</v>
      </c>
      <c r="F68" s="22">
        <v>2293.6498200000001</v>
      </c>
      <c r="G68" s="23">
        <f t="shared" si="4"/>
        <v>0</v>
      </c>
      <c r="H68" s="23">
        <f t="shared" si="5"/>
        <v>0</v>
      </c>
      <c r="I68" s="104"/>
      <c r="K68" s="3"/>
      <c r="M68" s="3"/>
    </row>
    <row r="69" spans="1:13" x14ac:dyDescent="0.3">
      <c r="A69" s="25" t="s">
        <v>575</v>
      </c>
      <c r="B69" s="26" t="s">
        <v>576</v>
      </c>
      <c r="C69" s="27"/>
      <c r="D69" s="27"/>
      <c r="E69" s="25" t="s">
        <v>5</v>
      </c>
      <c r="F69" s="22">
        <v>2377.5692599999998</v>
      </c>
      <c r="G69" s="23">
        <f t="shared" si="4"/>
        <v>0</v>
      </c>
      <c r="H69" s="23">
        <f t="shared" si="5"/>
        <v>0</v>
      </c>
      <c r="I69" s="104"/>
      <c r="K69" s="3"/>
      <c r="M69" s="3"/>
    </row>
    <row r="70" spans="1:13" x14ac:dyDescent="0.3">
      <c r="A70" s="25" t="s">
        <v>577</v>
      </c>
      <c r="B70" s="26" t="s">
        <v>717</v>
      </c>
      <c r="C70" s="27"/>
      <c r="D70" s="27"/>
      <c r="E70" s="25" t="s">
        <v>50</v>
      </c>
      <c r="F70" s="22">
        <v>1168.5751</v>
      </c>
      <c r="G70" s="23">
        <f t="shared" si="4"/>
        <v>0</v>
      </c>
      <c r="H70" s="23">
        <f t="shared" si="5"/>
        <v>0</v>
      </c>
      <c r="I70" s="104"/>
      <c r="K70" s="3"/>
      <c r="M70" s="3"/>
    </row>
    <row r="71" spans="1:13" x14ac:dyDescent="0.3">
      <c r="A71" s="25" t="s">
        <v>578</v>
      </c>
      <c r="B71" s="26" t="s">
        <v>579</v>
      </c>
      <c r="C71" s="27"/>
      <c r="D71" s="27"/>
      <c r="F71" s="22">
        <v>0</v>
      </c>
      <c r="G71" s="23">
        <f t="shared" si="4"/>
        <v>0</v>
      </c>
      <c r="H71" s="23">
        <f t="shared" si="5"/>
        <v>0</v>
      </c>
      <c r="I71" s="104"/>
      <c r="K71" s="3"/>
      <c r="M71" s="3"/>
    </row>
    <row r="72" spans="1:13" x14ac:dyDescent="0.3">
      <c r="A72" s="25" t="s">
        <v>70</v>
      </c>
      <c r="B72" s="26" t="s">
        <v>71</v>
      </c>
      <c r="C72" s="27"/>
      <c r="D72" s="27"/>
      <c r="F72" s="22">
        <v>0</v>
      </c>
      <c r="G72" s="23">
        <f t="shared" si="4"/>
        <v>0</v>
      </c>
      <c r="H72" s="23">
        <f t="shared" si="5"/>
        <v>0</v>
      </c>
      <c r="I72" s="104"/>
      <c r="K72" s="3"/>
      <c r="M72" s="3"/>
    </row>
    <row r="73" spans="1:13" x14ac:dyDescent="0.3">
      <c r="F73" s="30" t="s">
        <v>759</v>
      </c>
      <c r="G73" s="31">
        <f>SUM(G5:G72)</f>
        <v>0</v>
      </c>
      <c r="H73" s="31">
        <f>SUM(H5:H72)</f>
        <v>0</v>
      </c>
    </row>
  </sheetData>
  <mergeCells count="3">
    <mergeCell ref="A1:H1"/>
    <mergeCell ref="A3:B3"/>
    <mergeCell ref="A15:B15"/>
  </mergeCells>
  <printOptions gridLines="1"/>
  <pageMargins left="0.75" right="0.75" top="1" bottom="1" header="0.5" footer="0.5"/>
  <pageSetup scale="43" fitToHeight="37" orientation="portrait" r:id="rId1"/>
  <headerFooter alignWithMargins="0">
    <oddHeader>&amp;C&amp;"Arial,Bold"&amp;16City of Las Vegas
Bond Line Items</oddHeader>
    <oddFooter>&amp;L* +or- ENR Construction Cost Index Adjustment&amp;C&amp;12Page 7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M85"/>
  <sheetViews>
    <sheetView showRuler="0" zoomScaleNormal="100" workbookViewId="0">
      <pane ySplit="2" topLeftCell="A3" activePane="bottomLeft" state="frozen"/>
      <selection pane="bottomLeft" activeCell="J3" sqref="J3"/>
    </sheetView>
  </sheetViews>
  <sheetFormatPr defaultColWidth="9.140625" defaultRowHeight="18.75" x14ac:dyDescent="0.3"/>
  <cols>
    <col min="1" max="1" width="17.5703125" style="25" customWidth="1"/>
    <col min="2" max="2" width="47.42578125" style="26" customWidth="1"/>
    <col min="3" max="4" width="10.7109375" style="26" customWidth="1"/>
    <col min="5" max="5" width="6.7109375" style="25" customWidth="1"/>
    <col min="6" max="6" width="14.7109375" style="22" customWidth="1"/>
    <col min="7" max="7" width="18.28515625" style="23" customWidth="1"/>
    <col min="8" max="8" width="18.28515625" style="29" customWidth="1"/>
    <col min="9" max="9" width="9.42578125" style="2" bestFit="1" customWidth="1"/>
    <col min="10" max="12" width="9.140625" style="2"/>
    <col min="13" max="13" width="13" style="2" bestFit="1" customWidth="1"/>
    <col min="14" max="16384" width="9.140625" style="2"/>
  </cols>
  <sheetData>
    <row r="1" spans="1:13" ht="21" thickBot="1" x14ac:dyDescent="0.35">
      <c r="A1" s="161" t="s">
        <v>725</v>
      </c>
      <c r="B1" s="161"/>
      <c r="C1" s="161"/>
      <c r="D1" s="161"/>
      <c r="E1" s="161"/>
      <c r="F1" s="161"/>
      <c r="G1" s="161"/>
      <c r="H1" s="161"/>
    </row>
    <row r="2" spans="1:13" ht="82.5" customHeight="1" thickBot="1" x14ac:dyDescent="0.3">
      <c r="A2" s="47" t="s">
        <v>109</v>
      </c>
      <c r="B2" s="47" t="s">
        <v>3</v>
      </c>
      <c r="C2" s="48" t="s">
        <v>707</v>
      </c>
      <c r="D2" s="48" t="s">
        <v>708</v>
      </c>
      <c r="E2" s="48" t="s">
        <v>110</v>
      </c>
      <c r="F2" s="49" t="s">
        <v>711</v>
      </c>
      <c r="G2" s="50" t="s">
        <v>710</v>
      </c>
      <c r="H2" s="50" t="s">
        <v>709</v>
      </c>
    </row>
    <row r="3" spans="1:13" x14ac:dyDescent="0.3">
      <c r="A3" s="165" t="s">
        <v>580</v>
      </c>
      <c r="B3" s="166"/>
      <c r="C3" s="36"/>
      <c r="D3" s="36"/>
      <c r="E3" s="37">
        <v>0</v>
      </c>
      <c r="F3" s="39"/>
      <c r="G3" s="40"/>
      <c r="H3" s="41"/>
    </row>
    <row r="4" spans="1:13" s="4" customFormat="1" x14ac:dyDescent="0.3">
      <c r="A4" s="21">
        <v>0</v>
      </c>
      <c r="B4" s="20">
        <v>0</v>
      </c>
      <c r="C4" s="20"/>
      <c r="D4" s="20"/>
      <c r="E4" s="21">
        <v>0</v>
      </c>
      <c r="F4" s="28"/>
      <c r="G4" s="23"/>
      <c r="H4" s="24"/>
      <c r="I4" s="2"/>
    </row>
    <row r="5" spans="1:13" x14ac:dyDescent="0.3">
      <c r="A5" s="25" t="s">
        <v>73</v>
      </c>
      <c r="B5" s="26" t="s">
        <v>74</v>
      </c>
      <c r="C5" s="27"/>
      <c r="D5" s="27"/>
      <c r="E5" s="25" t="s">
        <v>50</v>
      </c>
      <c r="F5" s="22">
        <v>14.9413</v>
      </c>
      <c r="G5" s="23">
        <f>C5*F5</f>
        <v>0</v>
      </c>
      <c r="H5" s="23">
        <f>F5*D5</f>
        <v>0</v>
      </c>
      <c r="I5" s="104"/>
      <c r="K5" s="3"/>
      <c r="M5" s="113"/>
    </row>
    <row r="6" spans="1:13" x14ac:dyDescent="0.3">
      <c r="A6" s="25" t="s">
        <v>75</v>
      </c>
      <c r="B6" s="26" t="s">
        <v>76</v>
      </c>
      <c r="C6" s="27"/>
      <c r="D6" s="27"/>
      <c r="E6" s="25" t="s">
        <v>5</v>
      </c>
      <c r="F6" s="22">
        <v>58.410660000000007</v>
      </c>
      <c r="G6" s="23">
        <f>C6*F6</f>
        <v>0</v>
      </c>
      <c r="H6" s="23">
        <f>F6*D6</f>
        <v>0</v>
      </c>
      <c r="I6" s="104"/>
      <c r="K6" s="3"/>
      <c r="M6" s="113"/>
    </row>
    <row r="7" spans="1:13" s="4" customFormat="1" x14ac:dyDescent="0.3">
      <c r="A7" s="25" t="s">
        <v>581</v>
      </c>
      <c r="B7" s="26" t="s">
        <v>582</v>
      </c>
      <c r="C7" s="27"/>
      <c r="D7" s="27"/>
      <c r="E7" s="25" t="s">
        <v>5</v>
      </c>
      <c r="F7" s="22">
        <v>58.410660000000007</v>
      </c>
      <c r="G7" s="23">
        <f>C7*F7</f>
        <v>0</v>
      </c>
      <c r="H7" s="23">
        <f>F7*D7</f>
        <v>0</v>
      </c>
      <c r="I7" s="104"/>
      <c r="J7" s="2"/>
      <c r="K7" s="3"/>
      <c r="M7" s="113"/>
    </row>
    <row r="8" spans="1:13" s="4" customFormat="1" x14ac:dyDescent="0.3">
      <c r="A8" s="25"/>
      <c r="B8" s="26"/>
      <c r="C8" s="119"/>
      <c r="D8" s="119"/>
      <c r="E8" s="25"/>
      <c r="F8" s="22"/>
      <c r="G8" s="23"/>
      <c r="H8" s="23"/>
      <c r="I8" s="104"/>
      <c r="J8" s="2"/>
      <c r="K8" s="3"/>
      <c r="M8" s="113"/>
    </row>
    <row r="9" spans="1:13" x14ac:dyDescent="0.3">
      <c r="A9" s="162" t="s">
        <v>596</v>
      </c>
      <c r="B9" s="163"/>
      <c r="C9" s="20"/>
      <c r="D9" s="20"/>
      <c r="E9" s="21">
        <v>0</v>
      </c>
      <c r="H9" s="23"/>
      <c r="I9" s="104"/>
      <c r="K9" s="3"/>
      <c r="M9" s="113"/>
    </row>
    <row r="10" spans="1:13" x14ac:dyDescent="0.3">
      <c r="A10" s="21">
        <v>0</v>
      </c>
      <c r="B10" s="20">
        <v>0</v>
      </c>
      <c r="C10" s="20"/>
      <c r="D10" s="20"/>
      <c r="E10" s="21">
        <v>0</v>
      </c>
      <c r="H10" s="23"/>
      <c r="I10" s="104"/>
      <c r="K10" s="3"/>
      <c r="M10" s="113"/>
    </row>
    <row r="11" spans="1:13" x14ac:dyDescent="0.3">
      <c r="A11" s="25" t="s">
        <v>80</v>
      </c>
      <c r="B11" s="26" t="s">
        <v>81</v>
      </c>
      <c r="C11" s="27"/>
      <c r="D11" s="27"/>
      <c r="E11" s="25" t="s">
        <v>13</v>
      </c>
      <c r="F11" s="22">
        <v>932.35780000000011</v>
      </c>
      <c r="G11" s="23">
        <f>C11*F11</f>
        <v>0</v>
      </c>
      <c r="H11" s="23">
        <f>F11*D11</f>
        <v>0</v>
      </c>
      <c r="I11" s="104"/>
      <c r="K11" s="3"/>
      <c r="M11" s="113"/>
    </row>
    <row r="12" spans="1:13" x14ac:dyDescent="0.3">
      <c r="A12" s="25" t="s">
        <v>82</v>
      </c>
      <c r="B12" s="26" t="s">
        <v>83</v>
      </c>
      <c r="C12" s="27"/>
      <c r="D12" s="27"/>
      <c r="E12" s="25" t="s">
        <v>13</v>
      </c>
      <c r="F12" s="22">
        <v>1862.3270600000001</v>
      </c>
      <c r="G12" s="23">
        <f>C12*F12</f>
        <v>0</v>
      </c>
      <c r="H12" s="23">
        <f>F12*D12</f>
        <v>0</v>
      </c>
      <c r="I12" s="104"/>
      <c r="K12" s="3"/>
      <c r="M12" s="113"/>
    </row>
    <row r="13" spans="1:13" x14ac:dyDescent="0.3">
      <c r="A13" s="25" t="s">
        <v>84</v>
      </c>
      <c r="B13" s="26" t="s">
        <v>85</v>
      </c>
      <c r="C13" s="27"/>
      <c r="D13" s="27"/>
      <c r="E13" s="25" t="s">
        <v>13</v>
      </c>
      <c r="F13" s="22">
        <v>932.35780000000011</v>
      </c>
      <c r="G13" s="23">
        <f>C13*F13</f>
        <v>0</v>
      </c>
      <c r="H13" s="23">
        <f>F13*D13</f>
        <v>0</v>
      </c>
      <c r="I13" s="104"/>
      <c r="K13" s="3"/>
      <c r="M13" s="113"/>
    </row>
    <row r="14" spans="1:13" x14ac:dyDescent="0.3">
      <c r="A14" s="25" t="s">
        <v>86</v>
      </c>
      <c r="B14" s="26" t="s">
        <v>87</v>
      </c>
      <c r="C14" s="27"/>
      <c r="D14" s="27"/>
      <c r="E14" s="25" t="s">
        <v>13</v>
      </c>
      <c r="F14" s="22">
        <v>2144.4849799999997</v>
      </c>
      <c r="G14" s="23">
        <f>C14*F14</f>
        <v>0</v>
      </c>
      <c r="H14" s="23">
        <f>F14*D14</f>
        <v>0</v>
      </c>
      <c r="I14" s="104"/>
      <c r="K14" s="3"/>
      <c r="M14" s="113"/>
    </row>
    <row r="15" spans="1:13" x14ac:dyDescent="0.3">
      <c r="A15" s="21">
        <v>0</v>
      </c>
      <c r="B15" s="20">
        <v>0</v>
      </c>
      <c r="C15" s="20"/>
      <c r="D15" s="20"/>
      <c r="E15" s="21">
        <v>0</v>
      </c>
      <c r="H15" s="23"/>
      <c r="I15" s="104"/>
      <c r="K15" s="3"/>
      <c r="M15" s="113"/>
    </row>
    <row r="16" spans="1:13" x14ac:dyDescent="0.3">
      <c r="A16" s="162" t="s">
        <v>597</v>
      </c>
      <c r="B16" s="163"/>
      <c r="C16" s="20"/>
      <c r="D16" s="20"/>
      <c r="E16" s="21">
        <v>0</v>
      </c>
      <c r="H16" s="23"/>
      <c r="I16" s="104"/>
      <c r="K16" s="3"/>
      <c r="M16" s="113"/>
    </row>
    <row r="17" spans="1:13" s="4" customFormat="1" x14ac:dyDescent="0.3">
      <c r="A17" s="21">
        <v>0</v>
      </c>
      <c r="B17" s="20">
        <v>0</v>
      </c>
      <c r="C17" s="20"/>
      <c r="D17" s="20"/>
      <c r="E17" s="21">
        <v>0</v>
      </c>
      <c r="F17" s="22"/>
      <c r="G17" s="23"/>
      <c r="H17" s="105"/>
      <c r="I17" s="104"/>
      <c r="J17" s="2"/>
      <c r="K17" s="3"/>
      <c r="M17" s="113"/>
    </row>
    <row r="18" spans="1:13" x14ac:dyDescent="0.3">
      <c r="A18" s="25" t="s">
        <v>598</v>
      </c>
      <c r="B18" s="26" t="s">
        <v>599</v>
      </c>
      <c r="C18" s="27"/>
      <c r="D18" s="27"/>
      <c r="E18" s="25" t="s">
        <v>5</v>
      </c>
      <c r="F18" s="22">
        <v>0</v>
      </c>
      <c r="G18" s="23">
        <f>C18*F18</f>
        <v>0</v>
      </c>
      <c r="H18" s="23">
        <f>F18*D18</f>
        <v>0</v>
      </c>
      <c r="I18" s="104"/>
      <c r="K18" s="3"/>
      <c r="M18" s="113"/>
    </row>
    <row r="19" spans="1:13" x14ac:dyDescent="0.3">
      <c r="A19" s="25" t="s">
        <v>600</v>
      </c>
      <c r="B19" s="26" t="s">
        <v>601</v>
      </c>
      <c r="C19" s="27"/>
      <c r="D19" s="27"/>
      <c r="F19" s="22">
        <v>0</v>
      </c>
      <c r="G19" s="23">
        <f>C19*F19</f>
        <v>0</v>
      </c>
      <c r="H19" s="23">
        <f>F19*D19</f>
        <v>0</v>
      </c>
      <c r="I19" s="104"/>
      <c r="K19" s="3"/>
      <c r="M19" s="113"/>
    </row>
    <row r="20" spans="1:13" x14ac:dyDescent="0.3">
      <c r="A20" s="25" t="s">
        <v>90</v>
      </c>
      <c r="B20" s="26" t="s">
        <v>91</v>
      </c>
      <c r="C20" s="27"/>
      <c r="D20" s="27"/>
      <c r="F20" s="22">
        <v>0</v>
      </c>
      <c r="G20" s="23">
        <f>C20*F20</f>
        <v>0</v>
      </c>
      <c r="H20" s="23">
        <f>F20*D20</f>
        <v>0</v>
      </c>
      <c r="I20" s="104"/>
      <c r="K20" s="3"/>
      <c r="M20" s="113"/>
    </row>
    <row r="21" spans="1:13" x14ac:dyDescent="0.3">
      <c r="A21" s="21">
        <v>0</v>
      </c>
      <c r="B21" s="20">
        <v>0</v>
      </c>
      <c r="C21" s="20"/>
      <c r="D21" s="20"/>
      <c r="E21" s="21">
        <v>0</v>
      </c>
      <c r="H21" s="23"/>
      <c r="I21" s="104"/>
      <c r="K21" s="3"/>
      <c r="M21" s="113"/>
    </row>
    <row r="22" spans="1:13" x14ac:dyDescent="0.3">
      <c r="A22" s="162" t="s">
        <v>602</v>
      </c>
      <c r="B22" s="163"/>
      <c r="C22" s="20"/>
      <c r="D22" s="20"/>
      <c r="E22" s="21">
        <v>0</v>
      </c>
      <c r="H22" s="23"/>
      <c r="I22" s="104"/>
      <c r="K22" s="3"/>
      <c r="M22" s="113"/>
    </row>
    <row r="23" spans="1:13" x14ac:dyDescent="0.3">
      <c r="A23" s="21">
        <v>0</v>
      </c>
      <c r="B23" s="20">
        <v>0</v>
      </c>
      <c r="C23" s="20"/>
      <c r="D23" s="20"/>
      <c r="E23" s="21">
        <v>0</v>
      </c>
      <c r="H23" s="23"/>
      <c r="I23" s="104"/>
      <c r="K23" s="3"/>
      <c r="M23" s="113"/>
    </row>
    <row r="24" spans="1:13" x14ac:dyDescent="0.3">
      <c r="A24" s="25" t="s">
        <v>603</v>
      </c>
      <c r="B24" s="26" t="s">
        <v>604</v>
      </c>
      <c r="C24" s="27"/>
      <c r="D24" s="27"/>
      <c r="E24" s="25" t="s">
        <v>13</v>
      </c>
      <c r="F24" s="22">
        <v>3729.5139200000003</v>
      </c>
      <c r="G24" s="23">
        <f t="shared" ref="G24:G55" si="0">C24*F24</f>
        <v>0</v>
      </c>
      <c r="H24" s="23">
        <f t="shared" ref="H24:H55" si="1">F24*D24</f>
        <v>0</v>
      </c>
      <c r="I24" s="104"/>
      <c r="K24" s="3"/>
      <c r="M24" s="113"/>
    </row>
    <row r="25" spans="1:13" x14ac:dyDescent="0.3">
      <c r="A25" s="25" t="s">
        <v>605</v>
      </c>
      <c r="B25" s="26" t="s">
        <v>606</v>
      </c>
      <c r="C25" s="27"/>
      <c r="D25" s="27"/>
      <c r="E25" s="25" t="s">
        <v>13</v>
      </c>
      <c r="F25" s="22">
        <v>372.95346000000001</v>
      </c>
      <c r="G25" s="23">
        <f t="shared" si="0"/>
        <v>0</v>
      </c>
      <c r="H25" s="23">
        <f t="shared" si="1"/>
        <v>0</v>
      </c>
      <c r="I25" s="104"/>
      <c r="K25" s="3"/>
      <c r="M25" s="113"/>
    </row>
    <row r="26" spans="1:13" x14ac:dyDescent="0.3">
      <c r="A26" s="25" t="s">
        <v>609</v>
      </c>
      <c r="B26" s="26" t="s">
        <v>610</v>
      </c>
      <c r="C26" s="27"/>
      <c r="D26" s="27"/>
      <c r="E26" s="25" t="s">
        <v>72</v>
      </c>
      <c r="F26" s="22">
        <v>22377.042160000001</v>
      </c>
      <c r="G26" s="23">
        <f t="shared" si="0"/>
        <v>0</v>
      </c>
      <c r="H26" s="23">
        <f t="shared" si="1"/>
        <v>0</v>
      </c>
      <c r="I26" s="104"/>
      <c r="K26" s="3"/>
      <c r="M26" s="113"/>
    </row>
    <row r="27" spans="1:13" x14ac:dyDescent="0.3">
      <c r="A27" s="25" t="s">
        <v>611</v>
      </c>
      <c r="B27" s="26" t="s">
        <v>612</v>
      </c>
      <c r="C27" s="27"/>
      <c r="D27" s="27"/>
      <c r="E27" s="25" t="s">
        <v>13</v>
      </c>
      <c r="F27" s="22">
        <v>10740.985199999999</v>
      </c>
      <c r="G27" s="23">
        <f t="shared" si="0"/>
        <v>0</v>
      </c>
      <c r="H27" s="23">
        <f t="shared" si="1"/>
        <v>0</v>
      </c>
      <c r="I27" s="104"/>
      <c r="K27" s="3"/>
      <c r="M27" s="113"/>
    </row>
    <row r="28" spans="1:13" x14ac:dyDescent="0.3">
      <c r="A28" s="25" t="s">
        <v>613</v>
      </c>
      <c r="B28" s="26" t="s">
        <v>614</v>
      </c>
      <c r="C28" s="27"/>
      <c r="D28" s="27"/>
      <c r="E28" s="25" t="s">
        <v>13</v>
      </c>
      <c r="F28" s="22">
        <v>19579.9274</v>
      </c>
      <c r="G28" s="23">
        <f t="shared" si="0"/>
        <v>0</v>
      </c>
      <c r="H28" s="23">
        <f t="shared" si="1"/>
        <v>0</v>
      </c>
      <c r="I28" s="104"/>
      <c r="K28" s="3"/>
      <c r="M28" s="113"/>
    </row>
    <row r="29" spans="1:13" x14ac:dyDescent="0.3">
      <c r="A29" s="25" t="s">
        <v>615</v>
      </c>
      <c r="B29" s="26" t="s">
        <v>616</v>
      </c>
      <c r="C29" s="27"/>
      <c r="D29" s="27"/>
      <c r="E29" s="25" t="s">
        <v>5</v>
      </c>
      <c r="F29" s="22">
        <v>12.42868</v>
      </c>
      <c r="G29" s="23">
        <f t="shared" si="0"/>
        <v>0</v>
      </c>
      <c r="H29" s="23">
        <f t="shared" si="1"/>
        <v>0</v>
      </c>
      <c r="I29" s="104"/>
      <c r="K29" s="3"/>
      <c r="M29" s="113"/>
    </row>
    <row r="30" spans="1:13" x14ac:dyDescent="0.3">
      <c r="A30" s="25" t="s">
        <v>617</v>
      </c>
      <c r="B30" s="26" t="s">
        <v>618</v>
      </c>
      <c r="C30" s="27"/>
      <c r="D30" s="27"/>
      <c r="E30" s="25" t="s">
        <v>5</v>
      </c>
      <c r="F30" s="22">
        <v>8.0858800000000013</v>
      </c>
      <c r="G30" s="23">
        <f t="shared" si="0"/>
        <v>0</v>
      </c>
      <c r="H30" s="23">
        <f t="shared" si="1"/>
        <v>0</v>
      </c>
      <c r="I30" s="104"/>
      <c r="K30" s="3"/>
      <c r="M30" s="113"/>
    </row>
    <row r="31" spans="1:13" x14ac:dyDescent="0.3">
      <c r="A31" s="25" t="s">
        <v>619</v>
      </c>
      <c r="B31" s="26" t="s">
        <v>620</v>
      </c>
      <c r="C31" s="27"/>
      <c r="D31" s="27"/>
      <c r="E31" s="25" t="s">
        <v>13</v>
      </c>
      <c r="F31" s="22">
        <v>62158.496400000004</v>
      </c>
      <c r="G31" s="23">
        <f t="shared" si="0"/>
        <v>0</v>
      </c>
      <c r="H31" s="23">
        <f t="shared" si="1"/>
        <v>0</v>
      </c>
      <c r="I31" s="104"/>
      <c r="K31" s="3"/>
      <c r="M31" s="113"/>
    </row>
    <row r="32" spans="1:13" x14ac:dyDescent="0.3">
      <c r="A32" s="25" t="s">
        <v>621</v>
      </c>
      <c r="B32" s="26" t="s">
        <v>622</v>
      </c>
      <c r="C32" s="27"/>
      <c r="D32" s="27"/>
      <c r="E32" s="25" t="s">
        <v>5</v>
      </c>
      <c r="F32" s="22">
        <v>38.547520000000006</v>
      </c>
      <c r="G32" s="23">
        <f t="shared" si="0"/>
        <v>0</v>
      </c>
      <c r="H32" s="23">
        <f t="shared" si="1"/>
        <v>0</v>
      </c>
      <c r="I32" s="104"/>
      <c r="K32" s="3"/>
      <c r="M32" s="113"/>
    </row>
    <row r="33" spans="1:13" x14ac:dyDescent="0.3">
      <c r="A33" s="25" t="s">
        <v>623</v>
      </c>
      <c r="B33" s="26" t="s">
        <v>624</v>
      </c>
      <c r="C33" s="27"/>
      <c r="D33" s="27"/>
      <c r="E33" s="25" t="s">
        <v>13</v>
      </c>
      <c r="F33" s="22">
        <v>1864.7673000000002</v>
      </c>
      <c r="G33" s="23">
        <f t="shared" si="0"/>
        <v>0</v>
      </c>
      <c r="H33" s="23">
        <f t="shared" si="1"/>
        <v>0</v>
      </c>
      <c r="I33" s="104"/>
      <c r="K33" s="3"/>
      <c r="M33" s="113"/>
    </row>
    <row r="34" spans="1:13" x14ac:dyDescent="0.3">
      <c r="A34" s="25" t="s">
        <v>625</v>
      </c>
      <c r="B34" s="26" t="s">
        <v>626</v>
      </c>
      <c r="C34" s="27"/>
      <c r="D34" s="27"/>
      <c r="E34" s="25" t="s">
        <v>5</v>
      </c>
      <c r="F34" s="22">
        <v>18.643020000000003</v>
      </c>
      <c r="G34" s="23">
        <f t="shared" si="0"/>
        <v>0</v>
      </c>
      <c r="H34" s="23">
        <f t="shared" si="1"/>
        <v>0</v>
      </c>
      <c r="I34" s="104"/>
      <c r="K34" s="3"/>
      <c r="M34" s="113"/>
    </row>
    <row r="35" spans="1:13" x14ac:dyDescent="0.3">
      <c r="A35" s="25" t="s">
        <v>627</v>
      </c>
      <c r="B35" s="26" t="s">
        <v>628</v>
      </c>
      <c r="C35" s="27"/>
      <c r="D35" s="27"/>
      <c r="E35" s="25" t="s">
        <v>5</v>
      </c>
      <c r="F35" s="22">
        <v>38.547520000000006</v>
      </c>
      <c r="G35" s="23">
        <f t="shared" si="0"/>
        <v>0</v>
      </c>
      <c r="H35" s="23">
        <f t="shared" si="1"/>
        <v>0</v>
      </c>
      <c r="I35" s="104"/>
      <c r="K35" s="3"/>
      <c r="M35" s="113"/>
    </row>
    <row r="36" spans="1:13" x14ac:dyDescent="0.3">
      <c r="A36" s="25" t="s">
        <v>629</v>
      </c>
      <c r="B36" s="26" t="s">
        <v>630</v>
      </c>
      <c r="C36" s="27"/>
      <c r="D36" s="27"/>
      <c r="E36" s="25" t="s">
        <v>5</v>
      </c>
      <c r="F36" s="22">
        <v>84.539840000000012</v>
      </c>
      <c r="G36" s="23">
        <f t="shared" si="0"/>
        <v>0</v>
      </c>
      <c r="H36" s="23">
        <f t="shared" si="1"/>
        <v>0</v>
      </c>
      <c r="I36" s="104"/>
      <c r="K36" s="3"/>
      <c r="M36" s="113"/>
    </row>
    <row r="37" spans="1:13" x14ac:dyDescent="0.3">
      <c r="A37" s="25" t="s">
        <v>631</v>
      </c>
      <c r="B37" s="26" t="s">
        <v>632</v>
      </c>
      <c r="C37" s="27"/>
      <c r="D37" s="27"/>
      <c r="E37" s="25" t="s">
        <v>5</v>
      </c>
      <c r="F37" s="22">
        <v>93.235780000000005</v>
      </c>
      <c r="G37" s="23">
        <f t="shared" si="0"/>
        <v>0</v>
      </c>
      <c r="H37" s="23">
        <f t="shared" si="1"/>
        <v>0</v>
      </c>
      <c r="I37" s="104"/>
      <c r="K37" s="3"/>
      <c r="M37" s="113"/>
    </row>
    <row r="38" spans="1:13" x14ac:dyDescent="0.3">
      <c r="A38" s="25" t="s">
        <v>633</v>
      </c>
      <c r="B38" s="26" t="s">
        <v>634</v>
      </c>
      <c r="C38" s="27"/>
      <c r="D38" s="27"/>
      <c r="E38" s="25" t="s">
        <v>13</v>
      </c>
      <c r="F38" s="22">
        <v>2486.4598000000001</v>
      </c>
      <c r="G38" s="23">
        <f t="shared" si="0"/>
        <v>0</v>
      </c>
      <c r="H38" s="23">
        <f t="shared" si="1"/>
        <v>0</v>
      </c>
      <c r="I38" s="104"/>
      <c r="K38" s="3"/>
      <c r="M38" s="113"/>
    </row>
    <row r="39" spans="1:13" x14ac:dyDescent="0.3">
      <c r="A39" s="25" t="s">
        <v>635</v>
      </c>
      <c r="B39" s="26" t="s">
        <v>636</v>
      </c>
      <c r="C39" s="27"/>
      <c r="D39" s="27"/>
      <c r="E39" s="25" t="s">
        <v>13</v>
      </c>
      <c r="F39" s="22">
        <v>932.35780000000011</v>
      </c>
      <c r="G39" s="23">
        <f t="shared" si="0"/>
        <v>0</v>
      </c>
      <c r="H39" s="23">
        <f t="shared" si="1"/>
        <v>0</v>
      </c>
      <c r="I39" s="104"/>
      <c r="K39" s="3"/>
      <c r="M39" s="113"/>
    </row>
    <row r="40" spans="1:13" x14ac:dyDescent="0.3">
      <c r="A40" s="25" t="s">
        <v>637</v>
      </c>
      <c r="B40" s="26" t="s">
        <v>638</v>
      </c>
      <c r="C40" s="27"/>
      <c r="D40" s="27"/>
      <c r="E40" s="25" t="s">
        <v>13</v>
      </c>
      <c r="F40" s="22">
        <v>745.90692000000001</v>
      </c>
      <c r="G40" s="23">
        <f t="shared" si="0"/>
        <v>0</v>
      </c>
      <c r="H40" s="23">
        <f t="shared" si="1"/>
        <v>0</v>
      </c>
      <c r="I40" s="104"/>
      <c r="K40" s="3"/>
      <c r="M40" s="113"/>
    </row>
    <row r="41" spans="1:13" x14ac:dyDescent="0.3">
      <c r="A41" s="25" t="s">
        <v>639</v>
      </c>
      <c r="B41" s="26" t="s">
        <v>640</v>
      </c>
      <c r="C41" s="27"/>
      <c r="D41" s="27"/>
      <c r="E41" s="25" t="s">
        <v>13</v>
      </c>
      <c r="F41" s="22">
        <v>994.53222000000005</v>
      </c>
      <c r="G41" s="23">
        <f t="shared" si="0"/>
        <v>0</v>
      </c>
      <c r="H41" s="23">
        <f t="shared" si="1"/>
        <v>0</v>
      </c>
      <c r="I41" s="104"/>
      <c r="K41" s="3"/>
      <c r="M41" s="113"/>
    </row>
    <row r="42" spans="1:13" x14ac:dyDescent="0.3">
      <c r="A42" s="25" t="s">
        <v>641</v>
      </c>
      <c r="B42" s="26" t="s">
        <v>642</v>
      </c>
      <c r="C42" s="27"/>
      <c r="D42" s="27"/>
      <c r="E42" s="25" t="s">
        <v>13</v>
      </c>
      <c r="F42" s="22">
        <v>9323.7744600000005</v>
      </c>
      <c r="G42" s="23">
        <f t="shared" si="0"/>
        <v>0</v>
      </c>
      <c r="H42" s="23">
        <f t="shared" si="1"/>
        <v>0</v>
      </c>
      <c r="I42" s="104"/>
      <c r="K42" s="3"/>
      <c r="M42" s="113"/>
    </row>
    <row r="43" spans="1:13" x14ac:dyDescent="0.3">
      <c r="A43" s="25" t="s">
        <v>643</v>
      </c>
      <c r="B43" s="26" t="s">
        <v>644</v>
      </c>
      <c r="C43" s="27"/>
      <c r="D43" s="27"/>
      <c r="E43" s="25" t="s">
        <v>13</v>
      </c>
      <c r="F43" s="22">
        <v>994.53222000000005</v>
      </c>
      <c r="G43" s="23">
        <f t="shared" si="0"/>
        <v>0</v>
      </c>
      <c r="H43" s="23">
        <f t="shared" si="1"/>
        <v>0</v>
      </c>
      <c r="I43" s="104"/>
      <c r="K43" s="3"/>
      <c r="M43" s="113"/>
    </row>
    <row r="44" spans="1:13" x14ac:dyDescent="0.3">
      <c r="A44" s="25" t="s">
        <v>645</v>
      </c>
      <c r="B44" s="26" t="s">
        <v>646</v>
      </c>
      <c r="C44" s="27"/>
      <c r="D44" s="27"/>
      <c r="E44" s="25" t="s">
        <v>13</v>
      </c>
      <c r="F44" s="22">
        <v>10318.306680000002</v>
      </c>
      <c r="G44" s="23">
        <f t="shared" si="0"/>
        <v>0</v>
      </c>
      <c r="H44" s="23">
        <f t="shared" si="1"/>
        <v>0</v>
      </c>
      <c r="I44" s="104"/>
      <c r="K44" s="3"/>
      <c r="M44" s="113"/>
    </row>
    <row r="45" spans="1:13" x14ac:dyDescent="0.3">
      <c r="A45" s="25" t="s">
        <v>647</v>
      </c>
      <c r="B45" s="26" t="s">
        <v>648</v>
      </c>
      <c r="C45" s="27"/>
      <c r="D45" s="27"/>
      <c r="E45" s="25" t="s">
        <v>13</v>
      </c>
      <c r="F45" s="22">
        <v>11312.838900000001</v>
      </c>
      <c r="G45" s="23">
        <f t="shared" si="0"/>
        <v>0</v>
      </c>
      <c r="H45" s="23">
        <f t="shared" si="1"/>
        <v>0</v>
      </c>
      <c r="I45" s="104"/>
      <c r="K45" s="3"/>
      <c r="M45" s="113"/>
    </row>
    <row r="46" spans="1:13" x14ac:dyDescent="0.3">
      <c r="A46" s="25" t="s">
        <v>649</v>
      </c>
      <c r="B46" s="26" t="s">
        <v>650</v>
      </c>
      <c r="C46" s="27"/>
      <c r="D46" s="27"/>
      <c r="E46" s="25" t="s">
        <v>5</v>
      </c>
      <c r="F46" s="22">
        <v>16.21312</v>
      </c>
      <c r="G46" s="23">
        <f t="shared" si="0"/>
        <v>0</v>
      </c>
      <c r="H46" s="23">
        <f t="shared" si="1"/>
        <v>0</v>
      </c>
      <c r="I46" s="104"/>
      <c r="K46" s="3"/>
      <c r="M46" s="113"/>
    </row>
    <row r="47" spans="1:13" x14ac:dyDescent="0.3">
      <c r="A47" s="25" t="s">
        <v>651</v>
      </c>
      <c r="B47" s="26" t="s">
        <v>652</v>
      </c>
      <c r="C47" s="27"/>
      <c r="D47" s="27"/>
      <c r="E47" s="25" t="s">
        <v>5</v>
      </c>
      <c r="F47" s="22">
        <v>22.685960000000001</v>
      </c>
      <c r="G47" s="23">
        <f t="shared" si="0"/>
        <v>0</v>
      </c>
      <c r="H47" s="23">
        <f t="shared" si="1"/>
        <v>0</v>
      </c>
      <c r="I47" s="104"/>
      <c r="K47" s="3"/>
      <c r="M47" s="113"/>
    </row>
    <row r="48" spans="1:13" x14ac:dyDescent="0.3">
      <c r="A48" s="25" t="s">
        <v>653</v>
      </c>
      <c r="B48" s="26" t="s">
        <v>654</v>
      </c>
      <c r="C48" s="27"/>
      <c r="D48" s="27"/>
      <c r="E48" s="25" t="s">
        <v>5</v>
      </c>
      <c r="F48" s="22">
        <v>17.45392</v>
      </c>
      <c r="G48" s="23">
        <f t="shared" si="0"/>
        <v>0</v>
      </c>
      <c r="H48" s="23">
        <f t="shared" si="1"/>
        <v>0</v>
      </c>
      <c r="I48" s="104"/>
      <c r="K48" s="3"/>
      <c r="M48" s="113"/>
    </row>
    <row r="49" spans="1:13" x14ac:dyDescent="0.3">
      <c r="A49" s="25" t="s">
        <v>655</v>
      </c>
      <c r="B49" s="26" t="s">
        <v>656</v>
      </c>
      <c r="C49" s="27"/>
      <c r="D49" s="27"/>
      <c r="E49" s="25" t="s">
        <v>5</v>
      </c>
      <c r="F49" s="22">
        <v>24.433419999999998</v>
      </c>
      <c r="G49" s="23">
        <f t="shared" si="0"/>
        <v>0</v>
      </c>
      <c r="H49" s="23">
        <f t="shared" si="1"/>
        <v>0</v>
      </c>
      <c r="I49" s="104"/>
      <c r="K49" s="3"/>
      <c r="M49" s="113"/>
    </row>
    <row r="50" spans="1:13" x14ac:dyDescent="0.3">
      <c r="A50" s="25" t="s">
        <v>657</v>
      </c>
      <c r="B50" s="26" t="s">
        <v>658</v>
      </c>
      <c r="C50" s="27"/>
      <c r="D50" s="27"/>
      <c r="E50" s="25" t="s">
        <v>5</v>
      </c>
      <c r="F50" s="22">
        <v>36.644959999999998</v>
      </c>
      <c r="G50" s="23">
        <f t="shared" si="0"/>
        <v>0</v>
      </c>
      <c r="H50" s="23">
        <f t="shared" si="1"/>
        <v>0</v>
      </c>
      <c r="I50" s="104"/>
      <c r="K50" s="3"/>
      <c r="M50" s="113"/>
    </row>
    <row r="51" spans="1:13" x14ac:dyDescent="0.3">
      <c r="A51" s="25" t="s">
        <v>659</v>
      </c>
      <c r="B51" s="26" t="s">
        <v>660</v>
      </c>
      <c r="C51" s="27"/>
      <c r="D51" s="27"/>
      <c r="E51" s="25" t="s">
        <v>5</v>
      </c>
      <c r="F51" s="22">
        <v>48.897860000000001</v>
      </c>
      <c r="G51" s="23">
        <f t="shared" si="0"/>
        <v>0</v>
      </c>
      <c r="H51" s="23">
        <f t="shared" si="1"/>
        <v>0</v>
      </c>
      <c r="I51" s="104"/>
      <c r="K51" s="3"/>
      <c r="M51" s="113"/>
    </row>
    <row r="52" spans="1:13" x14ac:dyDescent="0.3">
      <c r="A52" s="25" t="s">
        <v>661</v>
      </c>
      <c r="B52" s="26" t="s">
        <v>662</v>
      </c>
      <c r="C52" s="27"/>
      <c r="D52" s="27"/>
      <c r="E52" s="25" t="s">
        <v>5</v>
      </c>
      <c r="F52" s="22">
        <v>61.088720000000002</v>
      </c>
      <c r="G52" s="23">
        <f t="shared" si="0"/>
        <v>0</v>
      </c>
      <c r="H52" s="23">
        <f t="shared" si="1"/>
        <v>0</v>
      </c>
      <c r="I52" s="104"/>
      <c r="K52" s="3"/>
      <c r="M52" s="113"/>
    </row>
    <row r="53" spans="1:13" x14ac:dyDescent="0.3">
      <c r="A53" s="25" t="s">
        <v>663</v>
      </c>
      <c r="B53" s="26" t="s">
        <v>664</v>
      </c>
      <c r="C53" s="27"/>
      <c r="D53" s="27"/>
      <c r="E53" s="25" t="s">
        <v>5</v>
      </c>
      <c r="F53" s="22">
        <v>73.320939999999993</v>
      </c>
      <c r="G53" s="23">
        <f t="shared" si="0"/>
        <v>0</v>
      </c>
      <c r="H53" s="23">
        <f t="shared" si="1"/>
        <v>0</v>
      </c>
      <c r="I53" s="104"/>
      <c r="K53" s="3"/>
      <c r="M53" s="113"/>
    </row>
    <row r="54" spans="1:13" x14ac:dyDescent="0.3">
      <c r="A54" s="25" t="s">
        <v>665</v>
      </c>
      <c r="B54" s="26" t="s">
        <v>666</v>
      </c>
      <c r="C54" s="27"/>
      <c r="D54" s="27"/>
      <c r="E54" s="25" t="s">
        <v>5</v>
      </c>
      <c r="F54" s="22">
        <v>30.296200000000002</v>
      </c>
      <c r="G54" s="23">
        <f t="shared" si="0"/>
        <v>0</v>
      </c>
      <c r="H54" s="23">
        <f t="shared" si="1"/>
        <v>0</v>
      </c>
      <c r="I54" s="104"/>
      <c r="K54" s="3"/>
      <c r="M54" s="113"/>
    </row>
    <row r="55" spans="1:13" x14ac:dyDescent="0.3">
      <c r="A55" s="25" t="s">
        <v>667</v>
      </c>
      <c r="B55" s="26" t="s">
        <v>668</v>
      </c>
      <c r="C55" s="27"/>
      <c r="D55" s="27"/>
      <c r="E55" s="25" t="s">
        <v>5</v>
      </c>
      <c r="F55" s="22">
        <v>42.425020000000004</v>
      </c>
      <c r="G55" s="23">
        <f t="shared" si="0"/>
        <v>0</v>
      </c>
      <c r="H55" s="23">
        <f t="shared" si="1"/>
        <v>0</v>
      </c>
      <c r="I55" s="104"/>
      <c r="K55" s="3"/>
      <c r="M55" s="113"/>
    </row>
    <row r="56" spans="1:13" x14ac:dyDescent="0.3">
      <c r="A56" s="25" t="s">
        <v>669</v>
      </c>
      <c r="B56" s="26" t="s">
        <v>670</v>
      </c>
      <c r="C56" s="27"/>
      <c r="D56" s="27"/>
      <c r="E56" s="25" t="s">
        <v>5</v>
      </c>
      <c r="F56" s="22">
        <v>63.622020000000006</v>
      </c>
      <c r="G56" s="23">
        <f t="shared" ref="G56:G72" si="2">C56*F56</f>
        <v>0</v>
      </c>
      <c r="H56" s="23">
        <f t="shared" ref="H56:H72" si="3">F56*D56</f>
        <v>0</v>
      </c>
      <c r="I56" s="104"/>
      <c r="K56" s="3"/>
      <c r="M56" s="113"/>
    </row>
    <row r="57" spans="1:13" x14ac:dyDescent="0.3">
      <c r="A57" s="25" t="s">
        <v>671</v>
      </c>
      <c r="B57" s="26" t="s">
        <v>672</v>
      </c>
      <c r="C57" s="27"/>
      <c r="D57" s="27"/>
      <c r="E57" s="25" t="s">
        <v>5</v>
      </c>
      <c r="F57" s="22">
        <v>84.829360000000008</v>
      </c>
      <c r="G57" s="23">
        <f t="shared" si="2"/>
        <v>0</v>
      </c>
      <c r="H57" s="23">
        <f t="shared" si="3"/>
        <v>0</v>
      </c>
      <c r="I57" s="104"/>
      <c r="K57" s="3"/>
      <c r="M57" s="113"/>
    </row>
    <row r="58" spans="1:13" x14ac:dyDescent="0.3">
      <c r="A58" s="25" t="s">
        <v>673</v>
      </c>
      <c r="B58" s="26" t="s">
        <v>674</v>
      </c>
      <c r="C58" s="27"/>
      <c r="D58" s="27"/>
      <c r="E58" s="25" t="s">
        <v>5</v>
      </c>
      <c r="F58" s="22">
        <v>106.05737999999999</v>
      </c>
      <c r="G58" s="23">
        <f t="shared" si="2"/>
        <v>0</v>
      </c>
      <c r="H58" s="23">
        <f t="shared" si="3"/>
        <v>0</v>
      </c>
      <c r="I58" s="104"/>
      <c r="K58" s="3"/>
      <c r="M58" s="113"/>
    </row>
    <row r="59" spans="1:13" x14ac:dyDescent="0.3">
      <c r="A59" s="25" t="s">
        <v>675</v>
      </c>
      <c r="B59" s="26" t="s">
        <v>676</v>
      </c>
      <c r="C59" s="27"/>
      <c r="D59" s="27"/>
      <c r="E59" s="25" t="s">
        <v>5</v>
      </c>
      <c r="F59" s="22">
        <v>127.27506000000001</v>
      </c>
      <c r="G59" s="23">
        <f t="shared" si="2"/>
        <v>0</v>
      </c>
      <c r="H59" s="23">
        <f t="shared" si="3"/>
        <v>0</v>
      </c>
      <c r="I59" s="104"/>
      <c r="K59" s="3"/>
      <c r="M59" s="113"/>
    </row>
    <row r="60" spans="1:13" x14ac:dyDescent="0.3">
      <c r="A60" s="25" t="s">
        <v>677</v>
      </c>
      <c r="B60" s="26" t="s">
        <v>678</v>
      </c>
      <c r="C60" s="27"/>
      <c r="D60" s="27"/>
      <c r="E60" s="25" t="s">
        <v>5</v>
      </c>
      <c r="F60" s="22">
        <v>35.104300000000002</v>
      </c>
      <c r="G60" s="23">
        <f t="shared" si="2"/>
        <v>0</v>
      </c>
      <c r="H60" s="23">
        <f t="shared" si="3"/>
        <v>0</v>
      </c>
      <c r="I60" s="104"/>
      <c r="K60" s="3"/>
      <c r="M60" s="113"/>
    </row>
    <row r="61" spans="1:13" x14ac:dyDescent="0.3">
      <c r="A61" s="25" t="s">
        <v>679</v>
      </c>
      <c r="B61" s="26" t="s">
        <v>680</v>
      </c>
      <c r="C61" s="27"/>
      <c r="D61" s="27"/>
      <c r="E61" s="25" t="s">
        <v>5</v>
      </c>
      <c r="F61" s="22">
        <v>49.135680000000008</v>
      </c>
      <c r="G61" s="23">
        <f t="shared" si="2"/>
        <v>0</v>
      </c>
      <c r="H61" s="23">
        <f t="shared" si="3"/>
        <v>0</v>
      </c>
      <c r="I61" s="104"/>
      <c r="K61" s="3"/>
      <c r="M61" s="113"/>
    </row>
    <row r="62" spans="1:13" x14ac:dyDescent="0.3">
      <c r="A62" s="25" t="s">
        <v>681</v>
      </c>
      <c r="B62" s="26" t="s">
        <v>682</v>
      </c>
      <c r="C62" s="27"/>
      <c r="D62" s="27"/>
      <c r="E62" s="25" t="s">
        <v>5</v>
      </c>
      <c r="F62" s="22">
        <v>73.724199999999996</v>
      </c>
      <c r="G62" s="23">
        <f t="shared" si="2"/>
        <v>0</v>
      </c>
      <c r="H62" s="23">
        <f t="shared" si="3"/>
        <v>0</v>
      </c>
      <c r="I62" s="104"/>
      <c r="K62" s="3"/>
      <c r="M62" s="113"/>
    </row>
    <row r="63" spans="1:13" x14ac:dyDescent="0.3">
      <c r="A63" s="25" t="s">
        <v>683</v>
      </c>
      <c r="B63" s="26" t="s">
        <v>684</v>
      </c>
      <c r="C63" s="27"/>
      <c r="D63" s="27"/>
      <c r="E63" s="25" t="s">
        <v>5</v>
      </c>
      <c r="F63" s="22">
        <v>98.281700000000001</v>
      </c>
      <c r="G63" s="23">
        <f t="shared" si="2"/>
        <v>0</v>
      </c>
      <c r="H63" s="23">
        <f t="shared" si="3"/>
        <v>0</v>
      </c>
      <c r="I63" s="104"/>
      <c r="K63" s="3"/>
      <c r="M63" s="113"/>
    </row>
    <row r="64" spans="1:13" x14ac:dyDescent="0.3">
      <c r="A64" s="25" t="s">
        <v>685</v>
      </c>
      <c r="B64" s="26" t="s">
        <v>686</v>
      </c>
      <c r="C64" s="27"/>
      <c r="D64" s="27"/>
      <c r="E64" s="25" t="s">
        <v>5</v>
      </c>
      <c r="F64" s="22">
        <v>122.87022</v>
      </c>
      <c r="G64" s="23">
        <f t="shared" si="2"/>
        <v>0</v>
      </c>
      <c r="H64" s="23">
        <f t="shared" si="3"/>
        <v>0</v>
      </c>
      <c r="I64" s="104"/>
      <c r="K64" s="3"/>
      <c r="M64" s="113"/>
    </row>
    <row r="65" spans="1:13" x14ac:dyDescent="0.3">
      <c r="A65" s="25" t="s">
        <v>687</v>
      </c>
      <c r="B65" s="26" t="s">
        <v>688</v>
      </c>
      <c r="C65" s="27"/>
      <c r="D65" s="27"/>
      <c r="E65" s="25" t="s">
        <v>5</v>
      </c>
      <c r="F65" s="22">
        <v>147.41738000000001</v>
      </c>
      <c r="G65" s="23">
        <f t="shared" si="2"/>
        <v>0</v>
      </c>
      <c r="H65" s="23">
        <f t="shared" si="3"/>
        <v>0</v>
      </c>
      <c r="I65" s="104"/>
      <c r="K65" s="3"/>
      <c r="M65" s="113"/>
    </row>
    <row r="66" spans="1:13" x14ac:dyDescent="0.3">
      <c r="A66" s="25" t="s">
        <v>689</v>
      </c>
      <c r="B66" s="26" t="s">
        <v>690</v>
      </c>
      <c r="C66" s="27"/>
      <c r="D66" s="27"/>
      <c r="E66" s="25" t="s">
        <v>5</v>
      </c>
      <c r="F66" s="22">
        <v>44.885939999999998</v>
      </c>
      <c r="G66" s="23">
        <f t="shared" si="2"/>
        <v>0</v>
      </c>
      <c r="H66" s="23">
        <f t="shared" si="3"/>
        <v>0</v>
      </c>
      <c r="I66" s="104"/>
      <c r="K66" s="3"/>
      <c r="M66" s="113"/>
    </row>
    <row r="67" spans="1:13" x14ac:dyDescent="0.3">
      <c r="A67" s="25" t="s">
        <v>691</v>
      </c>
      <c r="B67" s="26" t="s">
        <v>692</v>
      </c>
      <c r="C67" s="27"/>
      <c r="D67" s="27"/>
      <c r="E67" s="25" t="s">
        <v>5</v>
      </c>
      <c r="F67" s="22">
        <v>62.846520000000005</v>
      </c>
      <c r="G67" s="23">
        <f t="shared" si="2"/>
        <v>0</v>
      </c>
      <c r="H67" s="23">
        <f t="shared" si="3"/>
        <v>0</v>
      </c>
      <c r="I67" s="104"/>
      <c r="K67" s="3"/>
      <c r="M67" s="113"/>
    </row>
    <row r="68" spans="1:13" x14ac:dyDescent="0.3">
      <c r="A68" s="25" t="s">
        <v>693</v>
      </c>
      <c r="B68" s="26" t="s">
        <v>694</v>
      </c>
      <c r="C68" s="27"/>
      <c r="D68" s="27"/>
      <c r="E68" s="25" t="s">
        <v>5</v>
      </c>
      <c r="F68" s="22">
        <v>94.269780000000011</v>
      </c>
      <c r="G68" s="23">
        <f t="shared" si="2"/>
        <v>0</v>
      </c>
      <c r="H68" s="23">
        <f t="shared" si="3"/>
        <v>0</v>
      </c>
      <c r="I68" s="104"/>
      <c r="K68" s="3"/>
      <c r="M68" s="113"/>
    </row>
    <row r="69" spans="1:13" x14ac:dyDescent="0.3">
      <c r="A69" s="25" t="s">
        <v>695</v>
      </c>
      <c r="B69" s="26" t="s">
        <v>696</v>
      </c>
      <c r="C69" s="27"/>
      <c r="D69" s="27"/>
      <c r="E69" s="25" t="s">
        <v>5</v>
      </c>
      <c r="F69" s="22">
        <v>125.67236000000001</v>
      </c>
      <c r="G69" s="23">
        <f t="shared" si="2"/>
        <v>0</v>
      </c>
      <c r="H69" s="23">
        <f t="shared" si="3"/>
        <v>0</v>
      </c>
      <c r="I69" s="104"/>
      <c r="K69" s="3"/>
      <c r="M69" s="113"/>
    </row>
    <row r="70" spans="1:13" x14ac:dyDescent="0.3">
      <c r="A70" s="25" t="s">
        <v>697</v>
      </c>
      <c r="B70" s="26" t="s">
        <v>698</v>
      </c>
      <c r="C70" s="27"/>
      <c r="D70" s="27"/>
      <c r="E70" s="25" t="s">
        <v>5</v>
      </c>
      <c r="F70" s="22">
        <v>157.1163</v>
      </c>
      <c r="G70" s="23">
        <f t="shared" si="2"/>
        <v>0</v>
      </c>
      <c r="H70" s="23">
        <f t="shared" si="3"/>
        <v>0</v>
      </c>
      <c r="I70" s="104"/>
      <c r="K70" s="3"/>
      <c r="M70" s="113"/>
    </row>
    <row r="71" spans="1:13" x14ac:dyDescent="0.3">
      <c r="A71" s="25" t="s">
        <v>699</v>
      </c>
      <c r="B71" s="26" t="s">
        <v>700</v>
      </c>
      <c r="C71" s="27"/>
      <c r="D71" s="27"/>
      <c r="E71" s="25" t="s">
        <v>5</v>
      </c>
      <c r="F71" s="22">
        <v>188.52922000000001</v>
      </c>
      <c r="G71" s="23">
        <f t="shared" si="2"/>
        <v>0</v>
      </c>
      <c r="H71" s="23">
        <f t="shared" si="3"/>
        <v>0</v>
      </c>
      <c r="I71" s="104"/>
      <c r="K71" s="3"/>
      <c r="M71" s="113"/>
    </row>
    <row r="72" spans="1:13" x14ac:dyDescent="0.3">
      <c r="A72" s="25" t="s">
        <v>88</v>
      </c>
      <c r="B72" s="26" t="s">
        <v>89</v>
      </c>
      <c r="C72" s="27"/>
      <c r="D72" s="27"/>
      <c r="E72" s="25" t="s">
        <v>13</v>
      </c>
      <c r="F72" s="22">
        <v>4987.6437600000008</v>
      </c>
      <c r="G72" s="23">
        <f t="shared" si="2"/>
        <v>0</v>
      </c>
      <c r="H72" s="23">
        <f t="shared" si="3"/>
        <v>0</v>
      </c>
      <c r="I72" s="104"/>
      <c r="K72" s="3"/>
      <c r="M72" s="113"/>
    </row>
    <row r="73" spans="1:13" x14ac:dyDescent="0.3">
      <c r="F73" s="30" t="s">
        <v>759</v>
      </c>
      <c r="G73" s="31">
        <f>SUM(G3:G72)</f>
        <v>0</v>
      </c>
      <c r="H73" s="31">
        <f>SUM(H3:H72)</f>
        <v>0</v>
      </c>
    </row>
    <row r="75" spans="1:13" x14ac:dyDescent="0.3">
      <c r="A75" s="26"/>
    </row>
    <row r="76" spans="1:13" x14ac:dyDescent="0.3">
      <c r="A76" s="26"/>
    </row>
    <row r="77" spans="1:13" x14ac:dyDescent="0.3">
      <c r="A77" s="26"/>
    </row>
    <row r="78" spans="1:13" x14ac:dyDescent="0.3">
      <c r="A78" s="26"/>
    </row>
    <row r="79" spans="1:13" x14ac:dyDescent="0.3">
      <c r="A79" s="26"/>
    </row>
    <row r="80" spans="1:13" x14ac:dyDescent="0.3">
      <c r="A80" s="26"/>
    </row>
    <row r="81" spans="1:1" x14ac:dyDescent="0.3">
      <c r="A81" s="26"/>
    </row>
    <row r="82" spans="1:1" x14ac:dyDescent="0.3">
      <c r="A82" s="34"/>
    </row>
    <row r="83" spans="1:1" x14ac:dyDescent="0.3">
      <c r="A83" s="53"/>
    </row>
    <row r="84" spans="1:1" x14ac:dyDescent="0.3">
      <c r="A84" s="26"/>
    </row>
    <row r="85" spans="1:1" x14ac:dyDescent="0.3">
      <c r="A85" s="26"/>
    </row>
  </sheetData>
  <mergeCells count="5">
    <mergeCell ref="A22:B22"/>
    <mergeCell ref="A1:H1"/>
    <mergeCell ref="A3:B3"/>
    <mergeCell ref="A9:B9"/>
    <mergeCell ref="A16:B16"/>
  </mergeCells>
  <printOptions gridLines="1"/>
  <pageMargins left="0.75" right="0.75" top="1" bottom="1" header="0.5" footer="0.5"/>
  <pageSetup scale="41" fitToHeight="37" orientation="portrait" r:id="rId1"/>
  <headerFooter alignWithMargins="0">
    <oddHeader>&amp;C&amp;"Arial,Bold"&amp;16City of Las Vegas
Bond Line Items</oddHeader>
    <oddFooter>&amp;L* +or- ENR Construction Cost Index Adjustment&amp;C&amp;12Page 8</oddFooter>
  </headerFooter>
  <rowBreaks count="1" manualBreakCount="1">
    <brk id="73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15</vt:i4>
      </vt:variant>
    </vt:vector>
  </HeadingPairs>
  <TitlesOfParts>
    <vt:vector size="23" baseType="lpstr">
      <vt:lpstr>COVER</vt:lpstr>
      <vt:lpstr>SEWER</vt:lpstr>
      <vt:lpstr>WATER</vt:lpstr>
      <vt:lpstr>ROADWAY</vt:lpstr>
      <vt:lpstr>TRAFFIC</vt:lpstr>
      <vt:lpstr>DRAINAGE</vt:lpstr>
      <vt:lpstr>DRAINAGE (Cont)</vt:lpstr>
      <vt:lpstr>DRY UTILITIES AND OTHER</vt:lpstr>
      <vt:lpstr>COVER!Print_Area</vt:lpstr>
      <vt:lpstr>DRAINAGE!Print_Area</vt:lpstr>
      <vt:lpstr>'DRAINAGE (Cont)'!Print_Area</vt:lpstr>
      <vt:lpstr>'DRY UTILITIES AND OTHER'!Print_Area</vt:lpstr>
      <vt:lpstr>ROADWAY!Print_Area</vt:lpstr>
      <vt:lpstr>SEWER!Print_Area</vt:lpstr>
      <vt:lpstr>TRAFFIC!Print_Area</vt:lpstr>
      <vt:lpstr>WATER!Print_Area</vt:lpstr>
      <vt:lpstr>DRAINAGE!Print_Titles</vt:lpstr>
      <vt:lpstr>'DRAINAGE (Cont)'!Print_Titles</vt:lpstr>
      <vt:lpstr>'DRY UTILITIES AND OTHER'!Print_Titles</vt:lpstr>
      <vt:lpstr>ROADWAY!Print_Titles</vt:lpstr>
      <vt:lpstr>SEWER!Print_Titles</vt:lpstr>
      <vt:lpstr>TRAFFIC!Print_Titles</vt:lpstr>
      <vt:lpstr>WATER!Print_Titles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Moyer</dc:creator>
  <cp:lastModifiedBy>Luis Morales</cp:lastModifiedBy>
  <cp:lastPrinted>2026-01-16T00:30:45Z</cp:lastPrinted>
  <dcterms:created xsi:type="dcterms:W3CDTF">2013-09-10T17:05:02Z</dcterms:created>
  <dcterms:modified xsi:type="dcterms:W3CDTF">2026-01-21T23:30:56Z</dcterms:modified>
</cp:coreProperties>
</file>